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zhou.huihui\OneDrive - Guangdong Technion\Work-RZ\RIGS\Research Data\Funding\Funding Management\Form\Overhead Calculation\"/>
    </mc:Choice>
  </mc:AlternateContent>
  <xr:revisionPtr revIDLastSave="91" documentId="8_{D30D5368-BD70-44EB-8177-64C676EE8BF1}" xr6:coauthVersionLast="36" xr6:coauthVersionMax="36" xr10:uidLastSave="{A4717E82-9C07-4E4C-BC1D-55567A32A1E6}"/>
  <bookViews>
    <workbookView xWindow="0" yWindow="0" windowWidth="23040" windowHeight="9090" firstSheet="1" activeTab="1" xr2:uid="{00000000-000D-0000-FFFF-FFFF00000000}"/>
  </bookViews>
  <sheets>
    <sheet name="Sheet1" sheetId="1" state="hidden" r:id="rId1"/>
    <sheet name="Vertical_GTIIT Only" sheetId="6" r:id="rId2"/>
    <sheet name="Vertical_with Collaborators" sheetId="7" r:id="rId3"/>
    <sheet name="Overhead_Industry" sheetId="4" r:id="rId4"/>
    <sheet name="Note" sheetId="5" state="hidden" r:id="rId5"/>
  </sheets>
  <definedNames>
    <definedName name="_xlnm.Print_Area" localSheetId="3">Overhead_Industry!$A$1:$D$30</definedName>
    <definedName name="_xlnm.Print_Area" localSheetId="1">'Vertical_GTIIT Only'!$A$1:$D$36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7" l="1"/>
  <c r="H29" i="7" l="1"/>
  <c r="H28" i="7"/>
  <c r="G28" i="7"/>
  <c r="C30" i="7"/>
  <c r="D28" i="4"/>
  <c r="G29" i="7" l="1"/>
  <c r="F29" i="7"/>
  <c r="C23" i="7"/>
  <c r="C22" i="7"/>
  <c r="C21" i="7"/>
  <c r="C13" i="7"/>
  <c r="C14" i="7"/>
  <c r="C15" i="7"/>
  <c r="C16" i="7"/>
  <c r="C17" i="7"/>
  <c r="C18" i="7"/>
  <c r="C19" i="7"/>
  <c r="C20" i="7"/>
  <c r="C12" i="7"/>
  <c r="C9" i="7"/>
  <c r="C10" i="7"/>
  <c r="C8" i="7"/>
  <c r="C7" i="7"/>
  <c r="C5" i="7"/>
  <c r="D30" i="4" l="1"/>
  <c r="C24" i="7"/>
  <c r="C26" i="7" s="1"/>
  <c r="C11" i="7"/>
  <c r="H11" i="7"/>
  <c r="G11" i="7"/>
  <c r="F11" i="7"/>
  <c r="F28" i="7" s="1"/>
  <c r="C30" i="4"/>
  <c r="D30" i="6"/>
  <c r="C30" i="6"/>
  <c r="C24" i="6"/>
  <c r="C6" i="6" s="1"/>
  <c r="C11" i="6"/>
  <c r="C28" i="6" s="1"/>
  <c r="C6" i="7" l="1"/>
  <c r="D30" i="7"/>
  <c r="G24" i="7"/>
  <c r="H24" i="7"/>
  <c r="C25" i="7"/>
  <c r="C28" i="7"/>
  <c r="F24" i="7"/>
  <c r="D28" i="6"/>
  <c r="C29" i="6"/>
  <c r="C25" i="6"/>
  <c r="C26" i="6"/>
  <c r="G25" i="7" l="1"/>
  <c r="G6" i="7"/>
  <c r="G26" i="7"/>
  <c r="H25" i="7"/>
  <c r="H6" i="7"/>
  <c r="H26" i="7"/>
  <c r="F6" i="7"/>
  <c r="F25" i="7"/>
  <c r="F26" i="7"/>
  <c r="C29" i="7"/>
  <c r="F30" i="7" l="1"/>
  <c r="G30" i="7"/>
  <c r="H30" i="7"/>
  <c r="C29" i="4"/>
  <c r="C26" i="4" l="1"/>
  <c r="C25" i="4"/>
  <c r="C24" i="4"/>
  <c r="C11" i="4"/>
  <c r="C28" i="4" s="1"/>
  <c r="C6" i="4" l="1"/>
  <c r="D2" i="1" l="1"/>
  <c r="B2" i="1" s="1"/>
</calcChain>
</file>

<file path=xl/sharedStrings.xml><?xml version="1.0" encoding="utf-8"?>
<sst xmlns="http://schemas.openxmlformats.org/spreadsheetml/2006/main" count="235" uniqueCount="114">
  <si>
    <t>T: Total Budget</t>
  </si>
  <si>
    <t>E: Equipment Cost</t>
  </si>
  <si>
    <t>Total Budget(T)</t>
  </si>
  <si>
    <t>Direct Cost(D)</t>
  </si>
  <si>
    <t>Equipment Cost(E)</t>
  </si>
  <si>
    <t>Indirect Cost(I)</t>
  </si>
  <si>
    <t>D: Direct Cost</t>
  </si>
  <si>
    <t>I: Indirect Cost</t>
  </si>
  <si>
    <t>T=D+I</t>
  </si>
  <si>
    <t>(1) Total Budget(T)-Equipment Cost€&lt;=600: Indirect Cost(I)=[(T-E)*20%]/(1+20%)</t>
  </si>
  <si>
    <t>(2) 600&lt;Total Budget(T)-Equipment Cost€&lt;=1175: Indirect Cost(I)=[(T-E-500)*15%+100]/(1+15%)</t>
  </si>
  <si>
    <t>(3) Total Budget(T)-Equipment Cost€&gt;1175: Indirect Cost(I)=[(T-E-1000)*13%+175]/(1+13%)</t>
  </si>
  <si>
    <t xml:space="preserve">* Note: </t>
  </si>
  <si>
    <t>Indirect Cost(I)/Overhead</t>
  </si>
  <si>
    <t xml:space="preserve">    Purchase</t>
  </si>
  <si>
    <t xml:space="preserve">    Testing and Trial</t>
  </si>
  <si>
    <t xml:space="preserve">    Upgrading/Renovation/Rental</t>
  </si>
  <si>
    <t> 1)</t>
  </si>
  <si>
    <t> 2)</t>
  </si>
  <si>
    <t> 3)</t>
  </si>
  <si>
    <t xml:space="preserve">     Materials and Supplies</t>
  </si>
  <si>
    <t xml:space="preserve">     Test/Calculation/Analysis</t>
  </si>
  <si>
    <t xml:space="preserve">     Fuel Power Consumption</t>
  </si>
  <si>
    <t xml:space="preserve">     Travel/Conference/International Collaboration</t>
  </si>
  <si>
    <t xml:space="preserve">      Publication/Reference/Information Dissemination/Intellectual Property</t>
  </si>
  <si>
    <t xml:space="preserve">      Expertise Consulting</t>
  </si>
  <si>
    <t xml:space="preserve">      Data Collection</t>
  </si>
  <si>
    <t xml:space="preserve">      Laboratory Renovation</t>
  </si>
  <si>
    <t>Manpower Cost</t>
  </si>
  <si>
    <t>University Management</t>
  </si>
  <si>
    <t>Project Team (Including Performance Incentives)</t>
  </si>
  <si>
    <t>Miscellaneous</t>
  </si>
  <si>
    <t>1)</t>
  </si>
  <si>
    <t>2)</t>
  </si>
  <si>
    <t>3)</t>
  </si>
  <si>
    <t>4)</t>
  </si>
  <si>
    <t>5)</t>
  </si>
  <si>
    <t>6)</t>
  </si>
  <si>
    <t>7)</t>
  </si>
  <si>
    <t>8)</t>
  </si>
  <si>
    <t>9)</t>
  </si>
  <si>
    <t>*Equipment Cost(E)</t>
  </si>
  <si>
    <r>
      <rPr>
        <b/>
        <sz val="10"/>
        <rFont val="Tahoma"/>
        <family val="2"/>
      </rPr>
      <t>Step 1</t>
    </r>
    <r>
      <rPr>
        <sz val="8"/>
        <rFont val="Tahoma"/>
        <family val="2"/>
      </rPr>
      <t>: Enter the proposed/awarded budget here</t>
    </r>
  </si>
  <si>
    <r>
      <rPr>
        <b/>
        <sz val="10"/>
        <rFont val="Tahoma"/>
        <family val="2"/>
      </rPr>
      <t>Step 2</t>
    </r>
    <r>
      <rPr>
        <sz val="8"/>
        <rFont val="Tahoma"/>
        <family val="2"/>
      </rPr>
      <t>: Enter the planned total budget of equipment here</t>
    </r>
  </si>
  <si>
    <t>How to Use?</t>
  </si>
  <si>
    <t>Indirect Cost Calculation for Government Sponsored Project (Unit: 10,000 RMB)</t>
  </si>
  <si>
    <r>
      <t xml:space="preserve">1. This form is used to help you easily calculate your overhead on the general government sponsored project which is in line with current regulation on Indirect Cost (unless there is specific requirement on the overhead calculation by the funder). Please Enter the </t>
    </r>
    <r>
      <rPr>
        <b/>
        <sz val="10"/>
        <color theme="1"/>
        <rFont val="Tahoma"/>
        <family val="2"/>
      </rPr>
      <t>Total Budget</t>
    </r>
    <r>
      <rPr>
        <sz val="10"/>
        <color theme="1"/>
        <rFont val="Tahoma"/>
        <family val="2"/>
      </rPr>
      <t xml:space="preserve"> and </t>
    </r>
    <r>
      <rPr>
        <b/>
        <sz val="10"/>
        <color theme="1"/>
        <rFont val="Tahoma"/>
        <family val="2"/>
      </rPr>
      <t>Equipment Cost</t>
    </r>
    <r>
      <rPr>
        <sz val="10"/>
        <color theme="1"/>
        <rFont val="Tahoma"/>
        <family val="2"/>
      </rPr>
      <t xml:space="preserve">, </t>
    </r>
    <r>
      <rPr>
        <b/>
        <sz val="10"/>
        <color theme="1"/>
        <rFont val="Tahoma"/>
        <family val="2"/>
      </rPr>
      <t>Overhead will be auto calculated</t>
    </r>
    <r>
      <rPr>
        <sz val="10"/>
        <color theme="1"/>
        <rFont val="Tahoma"/>
        <family val="2"/>
      </rPr>
      <t>.</t>
    </r>
  </si>
  <si>
    <t>Direct Cost(D)=1+2+3</t>
  </si>
  <si>
    <t>*Total Budget(T)=1+2+3+4</t>
  </si>
  <si>
    <t>Verification on Direct Cost(Auto)</t>
  </si>
  <si>
    <r>
      <t xml:space="preserve">2. Sub-items of the Equipment and Business Expenses are optional to be filled which will help you make the full budget plan and verify them before submission. </t>
    </r>
    <r>
      <rPr>
        <b/>
        <sz val="10"/>
        <color theme="1"/>
        <rFont val="Tahoma"/>
        <family val="2"/>
      </rPr>
      <t>Verification result can be found at the bottom of this form!</t>
    </r>
  </si>
  <si>
    <t>Enter breakdown for equipment cost if applicable</t>
  </si>
  <si>
    <t>Enter breakdown for Business Expense if applicable</t>
  </si>
  <si>
    <t>Enter the manpower cost if applicable</t>
  </si>
  <si>
    <t>Indirect Cost Calculation for Industry Sponsored Project (Unit: 10,000 RMB)</t>
  </si>
  <si>
    <r>
      <rPr>
        <b/>
        <sz val="8"/>
        <color theme="8"/>
        <rFont val="Tahoma"/>
        <family val="2"/>
      </rPr>
      <t>AutoSum</t>
    </r>
    <r>
      <rPr>
        <sz val="8"/>
        <color theme="8"/>
        <rFont val="Tahoma"/>
        <family val="2"/>
      </rPr>
      <t xml:space="preserve"> from 2-1) to 2-9)</t>
    </r>
  </si>
  <si>
    <r>
      <rPr>
        <b/>
        <sz val="8"/>
        <color theme="8"/>
        <rFont val="Tahoma"/>
        <family val="2"/>
      </rPr>
      <t>Auto calculated</t>
    </r>
    <r>
      <rPr>
        <sz val="8"/>
        <color theme="8"/>
        <rFont val="Tahoma"/>
        <family val="2"/>
      </rPr>
      <t>, University Management=Total Budget(T)*10%</t>
    </r>
  </si>
  <si>
    <r>
      <rPr>
        <b/>
        <sz val="8"/>
        <color theme="8"/>
        <rFont val="Tahoma"/>
        <family val="2"/>
      </rPr>
      <t>Auto calculated</t>
    </r>
    <r>
      <rPr>
        <sz val="8"/>
        <color theme="8"/>
        <rFont val="Tahoma"/>
        <family val="2"/>
      </rPr>
      <t>, Project Team(Including Performance Incentives)=Total Budget(T)*5%</t>
    </r>
  </si>
  <si>
    <r>
      <t xml:space="preserve">1. This form is used to help you easily calculate your overhead on the general industry sponsored project which is in line with current regulation on Indirect Cost (unless there is specific requirement on the overhead calculation by the funder). Please Enter the </t>
    </r>
    <r>
      <rPr>
        <b/>
        <sz val="10"/>
        <color theme="1"/>
        <rFont val="Tahoma"/>
        <family val="2"/>
      </rPr>
      <t>Total Budget</t>
    </r>
    <r>
      <rPr>
        <sz val="10"/>
        <color theme="1"/>
        <rFont val="Tahoma"/>
        <family val="2"/>
      </rPr>
      <t xml:space="preserve">, </t>
    </r>
    <r>
      <rPr>
        <b/>
        <sz val="10"/>
        <color theme="1"/>
        <rFont val="Tahoma"/>
        <family val="2"/>
      </rPr>
      <t>Overhead will be auto calculated</t>
    </r>
    <r>
      <rPr>
        <sz val="10"/>
        <color theme="1"/>
        <rFont val="Tahoma"/>
        <family val="2"/>
      </rPr>
      <t>.</t>
    </r>
  </si>
  <si>
    <t>Enter the planned total budget of equipment here if applicable</t>
  </si>
  <si>
    <r>
      <t>3.</t>
    </r>
    <r>
      <rPr>
        <b/>
        <sz val="10"/>
        <color theme="1"/>
        <rFont val="Tahoma"/>
        <family val="2"/>
      </rPr>
      <t xml:space="preserve"> </t>
    </r>
    <r>
      <rPr>
        <b/>
        <sz val="11"/>
        <color theme="8"/>
        <rFont val="Tahoma"/>
        <family val="2"/>
      </rPr>
      <t>Please Do Not change anything for the auto calculated fields</t>
    </r>
    <r>
      <rPr>
        <sz val="10"/>
        <color theme="1"/>
        <rFont val="Tahoma"/>
        <family val="2"/>
      </rPr>
      <t>. For any assistance, please contact Rita Zhou / Shirley Li from RIGS.</t>
    </r>
  </si>
  <si>
    <t>Business Expenses</t>
  </si>
  <si>
    <r>
      <rPr>
        <b/>
        <sz val="8"/>
        <color theme="8"/>
        <rFont val="Tahoma"/>
        <family val="2"/>
      </rPr>
      <t>Auto calculated</t>
    </r>
    <r>
      <rPr>
        <sz val="8"/>
        <color theme="8"/>
        <rFont val="Tahoma"/>
        <family val="2"/>
      </rPr>
      <t>, University Management=Indirect Cost(I)*50%</t>
    </r>
  </si>
  <si>
    <r>
      <rPr>
        <b/>
        <sz val="8"/>
        <color theme="8"/>
        <rFont val="Tahoma"/>
        <family val="2"/>
      </rPr>
      <t>Auto calculated</t>
    </r>
    <r>
      <rPr>
        <sz val="8"/>
        <color theme="8"/>
        <rFont val="Tahoma"/>
        <family val="2"/>
      </rPr>
      <t>, Project Team(Including Performance Incentives)=Indirect Cost(I)*50%</t>
    </r>
  </si>
  <si>
    <t>Step 2: Direct Cost will be auto calculated</t>
  </si>
  <si>
    <t>Step 3: Direct Cost will be auto calculated</t>
  </si>
  <si>
    <t>The Temporary Provisions on the Management of Indirect Costs in Research Funds</t>
  </si>
  <si>
    <t>Please find more details on the regulations:</t>
  </si>
  <si>
    <t>Sponsored/Horizontal Scientific Research Projects and Fund Management Measures</t>
  </si>
  <si>
    <t>        间接费用(I)=[(T-E)×20%] / (1+20%)</t>
  </si>
  <si>
    <t>        间接费用(I)=[(T-E-500)×15%+100] / (1+15%)</t>
  </si>
  <si>
    <t>        间接费用(I)=[(T-E-1000)×13%+175] / (1+13%)</t>
  </si>
  <si>
    <t>  其中：管理费=间接费用(I)×25%</t>
  </si>
  <si>
    <t>        绩效支出=间接费用(I)×50%</t>
  </si>
  <si>
    <t>        其他=间接费用(I)×25%</t>
  </si>
  <si>
    <r>
      <t>（一）</t>
    </r>
    <r>
      <rPr>
        <sz val="12"/>
        <color rgb="FF000000"/>
        <rFont val="Tahoma"/>
        <family val="2"/>
      </rPr>
      <t>总经费(T)-设备购置费(E)≤600万元：</t>
    </r>
  </si>
  <si>
    <r>
      <t>  （二）600万元</t>
    </r>
    <r>
      <rPr>
        <b/>
        <sz val="12"/>
        <color rgb="FF000000"/>
        <rFont val="Tahoma"/>
        <family val="2"/>
      </rPr>
      <t>&lt;</t>
    </r>
    <r>
      <rPr>
        <sz val="12"/>
        <color rgb="FF000000"/>
        <rFont val="Tahoma"/>
        <family val="2"/>
      </rPr>
      <t>总经费(T)-设备购置费(E)≤1175万元：</t>
    </r>
  </si>
  <si>
    <r>
      <t>  （三）总经费(T)-设备购置费(E)</t>
    </r>
    <r>
      <rPr>
        <b/>
        <sz val="12"/>
        <color rgb="FF000000"/>
        <rFont val="Tahoma"/>
        <family val="2"/>
      </rPr>
      <t>&gt;</t>
    </r>
    <r>
      <rPr>
        <sz val="12"/>
        <color rgb="FF000000"/>
        <rFont val="Tahoma"/>
        <family val="2"/>
      </rPr>
      <t>1175万元：</t>
    </r>
  </si>
  <si>
    <t>1. In general, the indirect costs can be budgeted according to the reality, and based on the upper limit of a prescribed ratio as follows:</t>
  </si>
  <si>
    <t>The indirect costs shall be determined according to a certain ratio after deducting the cost for the purchase of equipment from the direct costs in a project fund. The specific proportions are as follows:</t>
  </si>
  <si>
    <t>1) 20% for 5,000,000 Yuan or below;</t>
  </si>
  <si>
    <t>2) 15% for the range between 5,000,000 to 10,000,000 Yuan;</t>
  </si>
  <si>
    <t>3) 13% for the range above 10,000,000 Yuan.</t>
  </si>
  <si>
    <t>Others</t>
  </si>
  <si>
    <t>Enter other individual budget item of direct cost  if applicable</t>
  </si>
  <si>
    <t>Difference (C28-C6)</t>
  </si>
  <si>
    <t>If this value &gt;=0.0001 (positive) or &lt;=(-0.0001), please use the fomula to adjust the budget by deducting it from either one of your business expense items or manpower cost</t>
  </si>
  <si>
    <t>Verification on Total (Auto)</t>
  </si>
  <si>
    <r>
      <rPr>
        <b/>
        <sz val="12"/>
        <color theme="1"/>
        <rFont val="Tahoma"/>
        <family val="2"/>
      </rPr>
      <t>Please use excel fomula to adjust</t>
    </r>
    <r>
      <rPr>
        <b/>
        <sz val="10"/>
        <color theme="1"/>
        <rFont val="Tahoma"/>
        <family val="2"/>
      </rPr>
      <t>, e.g. if we want to adjust the budget for materials and supplies (C12):</t>
    </r>
  </si>
  <si>
    <t>Adjusted Value=C12-C29 which is (Original value of Materials and Supplies)-(Difference), then copy the result to C12 to update the value.</t>
  </si>
  <si>
    <r>
      <t xml:space="preserve">1. This form is used to help you easily calculate your overhead on the general government sponsored project </t>
    </r>
    <r>
      <rPr>
        <b/>
        <sz val="11"/>
        <color theme="1"/>
        <rFont val="Tahoma"/>
        <family val="2"/>
      </rPr>
      <t>with collaborators</t>
    </r>
    <r>
      <rPr>
        <sz val="10"/>
        <color theme="1"/>
        <rFont val="Tahoma"/>
        <family val="2"/>
      </rPr>
      <t xml:space="preserve"> which is in line with current regulation on Indirect Cost (unless there is specific requirement on the overhead calculation by the funder). Please Enter the</t>
    </r>
    <r>
      <rPr>
        <sz val="10"/>
        <color rgb="FF7030A0"/>
        <rFont val="Tahoma"/>
        <family val="2"/>
      </rPr>
      <t xml:space="preserve"> </t>
    </r>
    <r>
      <rPr>
        <b/>
        <sz val="10"/>
        <color rgb="FF7030A0"/>
        <rFont val="Tahoma"/>
        <family val="2"/>
      </rPr>
      <t>Total Budget</t>
    </r>
    <r>
      <rPr>
        <sz val="10"/>
        <color rgb="FF7030A0"/>
        <rFont val="Tahoma"/>
        <family val="2"/>
      </rPr>
      <t xml:space="preserve"> and </t>
    </r>
    <r>
      <rPr>
        <b/>
        <sz val="10"/>
        <color rgb="FF7030A0"/>
        <rFont val="Tahoma"/>
        <family val="2"/>
      </rPr>
      <t>Equipment Cost</t>
    </r>
    <r>
      <rPr>
        <sz val="10"/>
        <color rgb="FF7030A0"/>
        <rFont val="Tahoma"/>
        <family val="2"/>
      </rPr>
      <t xml:space="preserve">, </t>
    </r>
    <r>
      <rPr>
        <b/>
        <sz val="10"/>
        <color rgb="FF7030A0"/>
        <rFont val="Tahoma"/>
        <family val="2"/>
      </rPr>
      <t>Overhead on the right table (in purple) will be auto calculated</t>
    </r>
    <r>
      <rPr>
        <sz val="10"/>
        <color theme="1"/>
        <rFont val="Tahoma"/>
        <family val="2"/>
      </rPr>
      <t>.</t>
    </r>
  </si>
  <si>
    <r>
      <t xml:space="preserve">2. Sub-items of the Equipment and Business Expenses are optional to be filled on the right purple table which will help you make the full budget plan and verify them before submission. </t>
    </r>
    <r>
      <rPr>
        <b/>
        <sz val="10"/>
        <color theme="1"/>
        <rFont val="Tahoma"/>
        <family val="2"/>
      </rPr>
      <t>Verification result can be found at the bottom of this form!</t>
    </r>
  </si>
  <si>
    <r>
      <t>3.</t>
    </r>
    <r>
      <rPr>
        <b/>
        <sz val="10"/>
        <color theme="1"/>
        <rFont val="Tahoma"/>
        <family val="2"/>
      </rPr>
      <t xml:space="preserve"> </t>
    </r>
    <r>
      <rPr>
        <b/>
        <sz val="11"/>
        <color rgb="FF0070C0"/>
        <rFont val="Tahoma"/>
        <family val="2"/>
      </rPr>
      <t>Please Do Not change anything for the auto calculated fields</t>
    </r>
    <r>
      <rPr>
        <sz val="10"/>
        <color theme="1"/>
        <rFont val="Tahoma"/>
        <family val="2"/>
      </rPr>
      <t>. For any assistance, please contact Rita Zhou / Shirley Li from RIGS.</t>
    </r>
  </si>
  <si>
    <t>Fill below table for project with collaborators</t>
  </si>
  <si>
    <t>GTIIT Total</t>
  </si>
  <si>
    <t>Collaborator 1 Total</t>
  </si>
  <si>
    <t>Collaborator 2 Total</t>
  </si>
  <si>
    <r>
      <rPr>
        <b/>
        <sz val="8"/>
        <color theme="0"/>
        <rFont val="Tahoma"/>
        <family val="2"/>
      </rPr>
      <t>AutoSum</t>
    </r>
    <r>
      <rPr>
        <sz val="8"/>
        <color theme="0"/>
        <rFont val="Tahoma"/>
        <family val="2"/>
      </rPr>
      <t xml:space="preserve"> of GTIIT &amp; Collaborator</t>
    </r>
  </si>
  <si>
    <r>
      <rPr>
        <b/>
        <sz val="10"/>
        <rFont val="Tahoma"/>
        <family val="2"/>
      </rPr>
      <t>Step 1</t>
    </r>
    <r>
      <rPr>
        <sz val="8"/>
        <rFont val="Tahoma"/>
        <family val="2"/>
      </rPr>
      <t>: Enter the proposed/awarded budget here for each collaborator</t>
    </r>
  </si>
  <si>
    <r>
      <rPr>
        <b/>
        <sz val="10"/>
        <rFont val="Tahoma"/>
        <family val="2"/>
      </rPr>
      <t>Step 2</t>
    </r>
    <r>
      <rPr>
        <sz val="8"/>
        <rFont val="Tahoma"/>
        <family val="2"/>
      </rPr>
      <t>: Enter the planned total budget of equipment here for each collaborator if applicable</t>
    </r>
  </si>
  <si>
    <t>AutoSum of GTIIT &amp; Collaborator</t>
  </si>
  <si>
    <r>
      <rPr>
        <b/>
        <sz val="8"/>
        <color rgb="FF0070C0"/>
        <rFont val="Tahoma"/>
        <family val="2"/>
      </rPr>
      <t>AutoSum</t>
    </r>
    <r>
      <rPr>
        <sz val="8"/>
        <color rgb="FF0070C0"/>
        <rFont val="Tahoma"/>
        <family val="2"/>
      </rPr>
      <t xml:space="preserve"> from 2-1) to 2-9)</t>
    </r>
  </si>
  <si>
    <t>Auto Calculation on overhead</t>
  </si>
  <si>
    <r>
      <rPr>
        <b/>
        <sz val="8"/>
        <color rgb="FF0070C0"/>
        <rFont val="Tahoma"/>
        <family val="2"/>
      </rPr>
      <t>Auto calculated</t>
    </r>
    <r>
      <rPr>
        <sz val="8"/>
        <color rgb="FF0070C0"/>
        <rFont val="Tahoma"/>
        <family val="2"/>
      </rPr>
      <t>, University Management=Indirect Cost(I)*50%</t>
    </r>
  </si>
  <si>
    <r>
      <rPr>
        <b/>
        <sz val="8"/>
        <color rgb="FF0070C0"/>
        <rFont val="Tahoma"/>
        <family val="2"/>
      </rPr>
      <t>Auto calculated</t>
    </r>
    <r>
      <rPr>
        <sz val="8"/>
        <color rgb="FF0070C0"/>
        <rFont val="Tahoma"/>
        <family val="2"/>
      </rPr>
      <t>, Project Team(Including Performance Incentives)=Indirect Cost(I)*50%</t>
    </r>
  </si>
  <si>
    <t>Auto verification result on Direct Cost</t>
  </si>
  <si>
    <t>Auto verification result message</t>
  </si>
  <si>
    <t>Auto verification result on Difference</t>
  </si>
  <si>
    <t>Auto verification result</t>
  </si>
  <si>
    <r>
      <rPr>
        <b/>
        <sz val="12"/>
        <color theme="1"/>
        <rFont val="Tahoma"/>
        <family val="2"/>
      </rPr>
      <t>Please use excel fomula to adjust</t>
    </r>
    <r>
      <rPr>
        <b/>
        <sz val="10"/>
        <color theme="1"/>
        <rFont val="Tahoma"/>
        <family val="2"/>
      </rPr>
      <t>, e.g. if we want to adjust the budget for materials and supplies (F12):</t>
    </r>
  </si>
  <si>
    <r>
      <t>Adjusted Value=F12-F30 which is (</t>
    </r>
    <r>
      <rPr>
        <b/>
        <u/>
        <sz val="10"/>
        <color theme="1"/>
        <rFont val="Tahoma"/>
        <family val="2"/>
      </rPr>
      <t>Original value of Materials and Supplies)</t>
    </r>
    <r>
      <rPr>
        <b/>
        <sz val="10"/>
        <color theme="1"/>
        <rFont val="Tahoma"/>
        <family val="2"/>
      </rPr>
      <t>-(</t>
    </r>
    <r>
      <rPr>
        <b/>
        <u/>
        <sz val="10"/>
        <color theme="1"/>
        <rFont val="Tahoma"/>
        <family val="2"/>
      </rPr>
      <t>Difference)</t>
    </r>
    <r>
      <rPr>
        <b/>
        <sz val="10"/>
        <color theme="1"/>
        <rFont val="Tahoma"/>
        <family val="2"/>
      </rPr>
      <t>, then copy the result to F12 to update the value.</t>
    </r>
  </si>
  <si>
    <r>
      <rPr>
        <b/>
        <sz val="10"/>
        <color theme="0"/>
        <rFont val="Tahoma"/>
        <family val="2"/>
      </rPr>
      <t>Step 3</t>
    </r>
    <r>
      <rPr>
        <sz val="8"/>
        <color theme="0"/>
        <rFont val="Tahoma"/>
        <family val="2"/>
      </rPr>
      <t>:</t>
    </r>
    <r>
      <rPr>
        <b/>
        <sz val="8"/>
        <color theme="0"/>
        <rFont val="Tahoma"/>
        <family val="2"/>
      </rPr>
      <t xml:space="preserve"> Overhead will be auto calculated, Done!</t>
    </r>
  </si>
  <si>
    <r>
      <rPr>
        <b/>
        <sz val="10"/>
        <color theme="0"/>
        <rFont val="Tahoma"/>
        <family val="2"/>
      </rPr>
      <t>Step 2</t>
    </r>
    <r>
      <rPr>
        <sz val="8"/>
        <color theme="0"/>
        <rFont val="Tahoma"/>
        <family val="2"/>
      </rPr>
      <t>:</t>
    </r>
    <r>
      <rPr>
        <b/>
        <sz val="8"/>
        <color theme="0"/>
        <rFont val="Tahoma"/>
        <family val="2"/>
      </rPr>
      <t xml:space="preserve"> Overhead will be auto calculated, Done!</t>
    </r>
  </si>
  <si>
    <t>If this value &gt;=0.0001 (positive) or &lt;=(-0.0001), please refer to the verification results on Difference and adjust them on the right purple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</si>
</sst>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quot;¥&quot;#,##0.0"/>
    <numFmt numFmtId="167" formatCode="&quot;¥&quot;#,##0.0000"/>
  </numFmts>
  <fonts count="44" x14ac:knownFonts="1">
    <font>
      <sz val="11"/>
      <color theme="1"/>
      <name val="Calibri"/>
      <family val="2"/>
      <charset val="1"/>
      <scheme val="minor"/>
    </font>
    <font>
      <b/>
      <sz val="11"/>
      <color theme="1"/>
      <name val="Calibri"/>
      <family val="2"/>
      <scheme val="minor"/>
    </font>
    <font>
      <sz val="11"/>
      <color theme="1"/>
      <name val="Calibri"/>
      <family val="2"/>
      <scheme val="minor"/>
    </font>
    <font>
      <b/>
      <i/>
      <sz val="11"/>
      <color theme="1"/>
      <name val="Calibri"/>
      <family val="2"/>
      <scheme val="minor"/>
    </font>
    <font>
      <b/>
      <sz val="11"/>
      <color rgb="FFFF0000"/>
      <name val="Tahoma"/>
      <family val="2"/>
    </font>
    <font>
      <b/>
      <sz val="11"/>
      <color theme="1"/>
      <name val="Tahoma"/>
      <family val="2"/>
    </font>
    <font>
      <b/>
      <sz val="10"/>
      <color theme="1"/>
      <name val="Tahoma"/>
      <family val="2"/>
    </font>
    <font>
      <sz val="10"/>
      <color theme="1"/>
      <name val="Tahoma"/>
      <family val="2"/>
    </font>
    <font>
      <b/>
      <sz val="10"/>
      <color rgb="FFFF0000"/>
      <name val="Tahoma"/>
      <family val="2"/>
    </font>
    <font>
      <sz val="8"/>
      <name val="Tahoma"/>
      <family val="2"/>
    </font>
    <font>
      <b/>
      <sz val="10"/>
      <name val="Tahoma"/>
      <family val="2"/>
    </font>
    <font>
      <b/>
      <sz val="10"/>
      <color theme="8"/>
      <name val="Tahoma"/>
      <family val="2"/>
    </font>
    <font>
      <b/>
      <sz val="8"/>
      <color theme="8"/>
      <name val="Tahoma"/>
      <family val="2"/>
    </font>
    <font>
      <b/>
      <sz val="11"/>
      <color theme="8"/>
      <name val="Tahoma"/>
      <family val="2"/>
    </font>
    <font>
      <sz val="8"/>
      <color theme="8"/>
      <name val="Tahoma"/>
      <family val="2"/>
    </font>
    <font>
      <sz val="10"/>
      <color theme="8"/>
      <name val="Tahoma"/>
      <family val="2"/>
    </font>
    <font>
      <u/>
      <sz val="11"/>
      <color theme="10"/>
      <name val="Calibri"/>
      <family val="2"/>
      <charset val="1"/>
      <scheme val="minor"/>
    </font>
    <font>
      <u/>
      <sz val="10"/>
      <color theme="10"/>
      <name val="Tahoma"/>
      <family val="2"/>
    </font>
    <font>
      <sz val="12"/>
      <color rgb="FF454545"/>
      <name val="Tahoma"/>
      <family val="2"/>
    </font>
    <font>
      <sz val="12"/>
      <color rgb="FF000000"/>
      <name val="Tahoma"/>
      <family val="2"/>
    </font>
    <font>
      <b/>
      <sz val="12"/>
      <color rgb="FF000000"/>
      <name val="Tahoma"/>
      <family val="2"/>
    </font>
    <font>
      <sz val="12"/>
      <name val="Tahoma"/>
      <family val="2"/>
    </font>
    <font>
      <sz val="12"/>
      <name val="Calibri"/>
      <family val="2"/>
      <charset val="1"/>
      <scheme val="minor"/>
    </font>
    <font>
      <b/>
      <sz val="11"/>
      <color rgb="FF0070C0"/>
      <name val="Tahoma"/>
      <family val="2"/>
    </font>
    <font>
      <b/>
      <sz val="12"/>
      <color rgb="FF0070C0"/>
      <name val="Tahoma"/>
      <family val="2"/>
    </font>
    <font>
      <sz val="10"/>
      <color rgb="FF0070C0"/>
      <name val="Tahoma"/>
      <family val="2"/>
    </font>
    <font>
      <b/>
      <sz val="12"/>
      <color theme="0"/>
      <name val="Tahoma"/>
      <family val="2"/>
    </font>
    <font>
      <b/>
      <sz val="12"/>
      <color theme="1"/>
      <name val="Tahoma"/>
      <family val="2"/>
    </font>
    <font>
      <b/>
      <sz val="9"/>
      <color theme="1"/>
      <name val="Tahoma"/>
      <family val="2"/>
    </font>
    <font>
      <sz val="10"/>
      <color rgb="FF7030A0"/>
      <name val="Tahoma"/>
      <family val="2"/>
    </font>
    <font>
      <b/>
      <sz val="10"/>
      <color rgb="FF7030A0"/>
      <name val="Tahoma"/>
      <family val="2"/>
    </font>
    <font>
      <b/>
      <u/>
      <sz val="12"/>
      <name val="Tahoma"/>
      <family val="2"/>
    </font>
    <font>
      <b/>
      <u/>
      <sz val="11"/>
      <color theme="1"/>
      <name val="Tahoma"/>
      <family val="2"/>
    </font>
    <font>
      <b/>
      <sz val="10"/>
      <color theme="0"/>
      <name val="Tahoma"/>
      <family val="2"/>
    </font>
    <font>
      <b/>
      <sz val="11"/>
      <color theme="0"/>
      <name val="Tahoma"/>
      <family val="2"/>
    </font>
    <font>
      <sz val="8"/>
      <color theme="0"/>
      <name val="Tahoma"/>
      <family val="2"/>
    </font>
    <font>
      <b/>
      <sz val="8"/>
      <color theme="0"/>
      <name val="Tahoma"/>
      <family val="2"/>
    </font>
    <font>
      <b/>
      <sz val="10"/>
      <color rgb="FF0070C0"/>
      <name val="Tahoma"/>
      <family val="2"/>
    </font>
    <font>
      <b/>
      <sz val="8"/>
      <color rgb="FF0070C0"/>
      <name val="Tahoma"/>
      <family val="2"/>
    </font>
    <font>
      <sz val="8"/>
      <color rgb="FF0070C0"/>
      <name val="Tahoma"/>
      <family val="2"/>
    </font>
    <font>
      <sz val="11"/>
      <color rgb="FF0070C0"/>
      <name val="Calibri"/>
      <family val="2"/>
      <charset val="1"/>
      <scheme val="minor"/>
    </font>
    <font>
      <b/>
      <sz val="9"/>
      <color rgb="FF0070C0"/>
      <name val="Tahoma"/>
      <family val="2"/>
    </font>
    <font>
      <sz val="9"/>
      <color rgb="FF0070C0"/>
      <name val="Tahoma"/>
      <family val="2"/>
    </font>
    <font>
      <b/>
      <u/>
      <sz val="10"/>
      <color theme="1"/>
      <name val="Tahoma"/>
      <family val="2"/>
    </font>
  </fonts>
  <fills count="6">
    <fill>
      <patternFill patternType="none"/>
    </fill>
    <fill>
      <patternFill patternType="gray125"/>
    </fill>
    <fill>
      <patternFill patternType="solid">
        <fgColor rgb="FFFFFF00"/>
        <bgColor indexed="64"/>
      </patternFill>
    </fill>
    <fill>
      <patternFill patternType="solid">
        <fgColor rgb="FFE1D5E7"/>
        <bgColor indexed="64"/>
      </patternFill>
    </fill>
    <fill>
      <patternFill patternType="solid">
        <fgColor rgb="FFBEA5CB"/>
        <bgColor indexed="64"/>
      </patternFill>
    </fill>
    <fill>
      <patternFill patternType="solid">
        <fgColor rgb="FF0070C0"/>
        <bgColor indexed="64"/>
      </patternFill>
    </fill>
  </fills>
  <borders count="16">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right/>
      <top style="thick">
        <color rgb="FFBEA5CB"/>
      </top>
      <bottom style="thick">
        <color rgb="FFBEA5CB"/>
      </bottom>
      <diagonal/>
    </border>
    <border>
      <left/>
      <right/>
      <top style="thick">
        <color rgb="FF0070C0"/>
      </top>
      <bottom style="thick">
        <color rgb="FF0070C0"/>
      </bottom>
      <diagonal/>
    </border>
    <border>
      <left/>
      <right/>
      <top style="thick">
        <color rgb="FF0070C0"/>
      </top>
      <bottom/>
      <diagonal/>
    </border>
    <border>
      <left/>
      <right/>
      <top style="thick">
        <color rgb="FF0070C0"/>
      </top>
      <bottom style="medium">
        <color rgb="FF0070C0"/>
      </bottom>
      <diagonal/>
    </border>
    <border>
      <left/>
      <right/>
      <top style="medium">
        <color rgb="FF0070C0"/>
      </top>
      <bottom style="medium">
        <color rgb="FF0070C0"/>
      </bottom>
      <diagonal/>
    </border>
    <border>
      <left/>
      <right/>
      <top style="thick">
        <color theme="8"/>
      </top>
      <bottom style="thick">
        <color theme="8"/>
      </bottom>
      <diagonal/>
    </border>
    <border>
      <left/>
      <right/>
      <top style="thick">
        <color rgb="FFBEA5CB"/>
      </top>
      <bottom/>
      <diagonal/>
    </border>
  </borders>
  <cellStyleXfs count="2">
    <xf numFmtId="0" fontId="0" fillId="0" borderId="0"/>
    <xf numFmtId="0" fontId="16" fillId="0" borderId="0" applyNumberFormat="0" applyFill="0" applyBorder="0" applyAlignment="0" applyProtection="0"/>
  </cellStyleXfs>
  <cellXfs count="123">
    <xf numFmtId="0" fontId="0" fillId="0" borderId="0" xfId="0"/>
    <xf numFmtId="0" fontId="0" fillId="2" borderId="0" xfId="0" applyFill="1"/>
    <xf numFmtId="0" fontId="0" fillId="2" borderId="0" xfId="0" quotePrefix="1" applyFill="1"/>
    <xf numFmtId="0" fontId="2" fillId="0" borderId="0" xfId="0" applyFont="1" applyFill="1" applyBorder="1" applyAlignment="1">
      <alignment vertical="center"/>
    </xf>
    <xf numFmtId="0" fontId="3" fillId="0" borderId="0" xfId="0" applyFont="1" applyFill="1" applyBorder="1" applyAlignment="1">
      <alignment vertical="center" wrapText="1"/>
    </xf>
    <xf numFmtId="0" fontId="7" fillId="0" borderId="0" xfId="0" applyFont="1"/>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3"/>
    </xf>
    <xf numFmtId="0" fontId="7" fillId="0" borderId="1" xfId="0" applyFont="1" applyFill="1" applyBorder="1" applyAlignment="1">
      <alignment horizontal="left" vertical="center" wrapText="1"/>
    </xf>
    <xf numFmtId="0" fontId="0" fillId="0" borderId="1" xfId="0" applyBorder="1"/>
    <xf numFmtId="0" fontId="1" fillId="0" borderId="1" xfId="0" applyFont="1" applyBorder="1" applyAlignment="1">
      <alignment horizontal="left" vertical="center"/>
    </xf>
    <xf numFmtId="0" fontId="0" fillId="0" borderId="1" xfId="0" applyBorder="1" applyAlignment="1">
      <alignment horizontal="right" vertical="center"/>
    </xf>
    <xf numFmtId="0" fontId="6" fillId="0" borderId="1" xfId="0" applyFont="1" applyFill="1" applyBorder="1" applyAlignment="1">
      <alignment horizontal="left" vertical="center"/>
    </xf>
    <xf numFmtId="0" fontId="0" fillId="0" borderId="0" xfId="0" applyFont="1" applyAlignment="1">
      <alignment horizontal="left"/>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3" borderId="1" xfId="0" quotePrefix="1" applyFont="1" applyFill="1" applyBorder="1" applyAlignment="1">
      <alignment horizontal="left" vertical="center" wrapText="1" indent="1"/>
    </xf>
    <xf numFmtId="0" fontId="11" fillId="0" borderId="1" xfId="0" applyFont="1" applyFill="1" applyBorder="1" applyAlignment="1">
      <alignment vertical="center" wrapText="1"/>
    </xf>
    <xf numFmtId="0" fontId="12" fillId="0" borderId="1" xfId="0" applyFont="1" applyBorder="1" applyAlignment="1">
      <alignment horizontal="left" vertical="center" wrapText="1"/>
    </xf>
    <xf numFmtId="0" fontId="11" fillId="0" borderId="1" xfId="0" applyFont="1" applyFill="1" applyBorder="1" applyAlignment="1">
      <alignment horizontal="left" vertical="center" wrapText="1" inden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indent="2"/>
    </xf>
    <xf numFmtId="0" fontId="10" fillId="0" borderId="1" xfId="0" quotePrefix="1" applyFont="1" applyFill="1" applyBorder="1" applyAlignment="1">
      <alignment horizontal="left" vertical="center" wrapText="1" indent="1"/>
    </xf>
    <xf numFmtId="0" fontId="9" fillId="3" borderId="3" xfId="0" applyFont="1" applyFill="1" applyBorder="1" applyAlignment="1">
      <alignment horizontal="left" vertical="center" wrapText="1"/>
    </xf>
    <xf numFmtId="0" fontId="9" fillId="3" borderId="1" xfId="0" applyFont="1" applyFill="1" applyBorder="1" applyAlignment="1">
      <alignment horizontal="left" vertical="center" wrapText="1"/>
    </xf>
    <xf numFmtId="164" fontId="0" fillId="0" borderId="0" xfId="0" applyNumberFormat="1"/>
    <xf numFmtId="165" fontId="0" fillId="0" borderId="0" xfId="0" applyNumberFormat="1"/>
    <xf numFmtId="166" fontId="0" fillId="0" borderId="0" xfId="0" applyNumberFormat="1"/>
    <xf numFmtId="0" fontId="18" fillId="0" borderId="0" xfId="0" applyFont="1" applyAlignment="1">
      <alignment horizontal="justify" vertical="center" wrapText="1"/>
    </xf>
    <xf numFmtId="0" fontId="19" fillId="0" borderId="0" xfId="0" applyFont="1" applyAlignment="1">
      <alignment horizontal="justify" vertical="center" wrapText="1"/>
    </xf>
    <xf numFmtId="0" fontId="21" fillId="0" borderId="0" xfId="0" applyFont="1" applyAlignment="1">
      <alignment horizontal="justify" vertical="center" wrapText="1"/>
    </xf>
    <xf numFmtId="0" fontId="22" fillId="0" borderId="0" xfId="0" applyFont="1"/>
    <xf numFmtId="0" fontId="9" fillId="0" borderId="1" xfId="0" applyFont="1" applyBorder="1" applyAlignment="1">
      <alignment horizontal="left" vertical="center" wrapText="1"/>
    </xf>
    <xf numFmtId="0" fontId="1"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167" fontId="4" fillId="3" borderId="3" xfId="0" applyNumberFormat="1" applyFont="1" applyFill="1" applyBorder="1" applyAlignment="1">
      <alignment vertical="center"/>
    </xf>
    <xf numFmtId="167" fontId="11" fillId="0" borderId="1" xfId="0" applyNumberFormat="1" applyFont="1" applyFill="1" applyBorder="1" applyAlignment="1">
      <alignment vertical="center"/>
    </xf>
    <xf numFmtId="167" fontId="4" fillId="3" borderId="1" xfId="0" applyNumberFormat="1" applyFont="1" applyFill="1" applyBorder="1" applyAlignment="1">
      <alignment vertical="center"/>
    </xf>
    <xf numFmtId="167" fontId="7" fillId="0" borderId="1" xfId="0" applyNumberFormat="1" applyFont="1" applyFill="1" applyBorder="1" applyAlignment="1">
      <alignment vertical="center"/>
    </xf>
    <xf numFmtId="167" fontId="13" fillId="0" borderId="1" xfId="0" applyNumberFormat="1" applyFont="1" applyFill="1" applyBorder="1" applyAlignment="1">
      <alignment vertical="center"/>
    </xf>
    <xf numFmtId="167" fontId="6" fillId="0" borderId="1" xfId="0" applyNumberFormat="1" applyFont="1" applyFill="1" applyBorder="1" applyAlignment="1">
      <alignment vertical="center"/>
    </xf>
    <xf numFmtId="167" fontId="15" fillId="0" borderId="1" xfId="0" applyNumberFormat="1" applyFont="1" applyBorder="1" applyAlignment="1">
      <alignment vertical="center"/>
    </xf>
    <xf numFmtId="167" fontId="0" fillId="0" borderId="0" xfId="0" applyNumberFormat="1"/>
    <xf numFmtId="167" fontId="23" fillId="0" borderId="9" xfId="0" applyNumberFormat="1" applyFont="1" applyBorder="1" applyAlignment="1">
      <alignment horizontal="center" vertical="center"/>
    </xf>
    <xf numFmtId="167" fontId="24" fillId="4" borderId="9" xfId="0" applyNumberFormat="1" applyFont="1" applyFill="1" applyBorder="1" applyAlignment="1">
      <alignment horizontal="center" vertical="center"/>
    </xf>
    <xf numFmtId="167" fontId="23" fillId="0" borderId="10" xfId="0" applyNumberFormat="1" applyFont="1" applyBorder="1" applyAlignment="1">
      <alignment horizontal="center" vertical="center"/>
    </xf>
    <xf numFmtId="0" fontId="23" fillId="0" borderId="10" xfId="0" applyFont="1" applyBorder="1" applyAlignment="1">
      <alignment horizontal="left" vertical="center" wrapText="1"/>
    </xf>
    <xf numFmtId="164" fontId="25" fillId="0" borderId="10" xfId="0" applyNumberFormat="1" applyFont="1" applyBorder="1" applyAlignment="1">
      <alignment horizontal="left" vertical="center" wrapText="1"/>
    </xf>
    <xf numFmtId="167" fontId="26" fillId="5" borderId="10" xfId="0" applyNumberFormat="1" applyFont="1" applyFill="1" applyBorder="1" applyAlignment="1">
      <alignment horizontal="center" vertical="center"/>
    </xf>
    <xf numFmtId="0" fontId="28" fillId="0" borderId="0" xfId="0" applyFont="1" applyBorder="1" applyAlignment="1">
      <alignment horizontal="left" wrapText="1"/>
    </xf>
    <xf numFmtId="167" fontId="10" fillId="0" borderId="1" xfId="0" applyNumberFormat="1" applyFont="1" applyFill="1" applyBorder="1" applyAlignment="1">
      <alignment vertical="center"/>
    </xf>
    <xf numFmtId="167" fontId="23" fillId="0" borderId="14" xfId="0" applyNumberFormat="1" applyFont="1" applyBorder="1" applyAlignment="1">
      <alignment horizontal="center" vertical="center"/>
    </xf>
    <xf numFmtId="0" fontId="23" fillId="0" borderId="14" xfId="0" applyFont="1" applyBorder="1" applyAlignment="1">
      <alignment horizontal="left" vertical="center" wrapText="1"/>
    </xf>
    <xf numFmtId="164" fontId="25" fillId="0" borderId="14" xfId="0" applyNumberFormat="1" applyFont="1" applyBorder="1" applyAlignment="1">
      <alignment vertical="center" wrapText="1"/>
    </xf>
    <xf numFmtId="167" fontId="26" fillId="5" borderId="14" xfId="0" applyNumberFormat="1" applyFont="1" applyFill="1" applyBorder="1" applyAlignment="1">
      <alignment horizontal="center" vertical="center"/>
    </xf>
    <xf numFmtId="0" fontId="31" fillId="0" borderId="2" xfId="0" applyFont="1" applyBorder="1" applyAlignment="1">
      <alignment vertical="center"/>
    </xf>
    <xf numFmtId="0" fontId="32" fillId="0" borderId="2" xfId="0" applyFont="1" applyBorder="1" applyAlignment="1">
      <alignment vertical="center"/>
    </xf>
    <xf numFmtId="0" fontId="32" fillId="0" borderId="0" xfId="0" applyFont="1" applyBorder="1" applyAlignment="1">
      <alignment vertical="center"/>
    </xf>
    <xf numFmtId="0" fontId="5" fillId="0" borderId="1" xfId="0" applyFont="1" applyFill="1" applyBorder="1" applyAlignment="1">
      <alignment horizontal="right" vertical="center"/>
    </xf>
    <xf numFmtId="0" fontId="6" fillId="0" borderId="1" xfId="0" applyFont="1" applyFill="1" applyBorder="1" applyAlignment="1">
      <alignment horizontal="right" vertical="center"/>
    </xf>
    <xf numFmtId="167" fontId="34" fillId="5" borderId="3" xfId="0" applyNumberFormat="1" applyFont="1" applyFill="1" applyBorder="1" applyAlignment="1">
      <alignment vertical="center"/>
    </xf>
    <xf numFmtId="166" fontId="35" fillId="5" borderId="3" xfId="0" applyNumberFormat="1" applyFont="1" applyFill="1" applyBorder="1" applyAlignment="1">
      <alignment vertical="center"/>
    </xf>
    <xf numFmtId="0" fontId="0" fillId="0" borderId="6" xfId="0" applyBorder="1" applyAlignment="1">
      <alignment vertical="top"/>
    </xf>
    <xf numFmtId="0" fontId="0" fillId="0" borderId="0" xfId="0" applyAlignment="1">
      <alignment vertical="top"/>
    </xf>
    <xf numFmtId="0" fontId="37" fillId="0" borderId="1" xfId="0" applyFont="1" applyFill="1" applyBorder="1" applyAlignment="1">
      <alignment vertical="center" wrapText="1"/>
    </xf>
    <xf numFmtId="167" fontId="37" fillId="0" borderId="1" xfId="0" applyNumberFormat="1" applyFont="1" applyFill="1" applyBorder="1" applyAlignment="1">
      <alignment vertical="center"/>
    </xf>
    <xf numFmtId="0" fontId="38" fillId="0" borderId="1" xfId="0" applyFont="1" applyBorder="1" applyAlignment="1">
      <alignment horizontal="left" vertical="center" wrapText="1"/>
    </xf>
    <xf numFmtId="0" fontId="33" fillId="5" borderId="1" xfId="0" quotePrefix="1" applyFont="1" applyFill="1" applyBorder="1" applyAlignment="1">
      <alignment horizontal="left" vertical="center" wrapText="1" indent="1"/>
    </xf>
    <xf numFmtId="167" fontId="34" fillId="5" borderId="1" xfId="0" applyNumberFormat="1" applyFont="1" applyFill="1" applyBorder="1" applyAlignment="1">
      <alignment vertical="center"/>
    </xf>
    <xf numFmtId="167" fontId="25" fillId="0" borderId="1" xfId="0" applyNumberFormat="1" applyFont="1" applyBorder="1" applyAlignment="1">
      <alignment vertical="center"/>
    </xf>
    <xf numFmtId="0" fontId="37" fillId="0" borderId="1" xfId="0" applyFont="1" applyFill="1" applyBorder="1" applyAlignment="1">
      <alignment horizontal="left" vertical="center" wrapText="1" indent="1"/>
    </xf>
    <xf numFmtId="167" fontId="23" fillId="0" borderId="1" xfId="0" applyNumberFormat="1" applyFont="1" applyFill="1" applyBorder="1" applyAlignment="1">
      <alignment vertical="center"/>
    </xf>
    <xf numFmtId="0" fontId="39" fillId="0" borderId="1" xfId="0" applyFont="1" applyBorder="1" applyAlignment="1">
      <alignment horizontal="left" vertical="center" wrapText="1"/>
    </xf>
    <xf numFmtId="0" fontId="39" fillId="0" borderId="1" xfId="0" applyFont="1" applyBorder="1" applyAlignment="1">
      <alignment horizontal="left" vertical="center"/>
    </xf>
    <xf numFmtId="0" fontId="25" fillId="0" borderId="1" xfId="0" applyFont="1" applyBorder="1" applyAlignment="1">
      <alignment horizontal="left" vertical="center" wrapText="1" indent="2"/>
    </xf>
    <xf numFmtId="0" fontId="40" fillId="0" borderId="9" xfId="0" applyFont="1" applyBorder="1" applyAlignment="1">
      <alignment vertical="center" wrapText="1"/>
    </xf>
    <xf numFmtId="167" fontId="26" fillId="5" borderId="0" xfId="0" applyNumberFormat="1" applyFont="1" applyFill="1" applyBorder="1" applyAlignment="1">
      <alignment horizontal="center" vertical="center"/>
    </xf>
    <xf numFmtId="164" fontId="25" fillId="0" borderId="0" xfId="0" applyNumberFormat="1" applyFont="1" applyBorder="1" applyAlignment="1">
      <alignment horizontal="left" vertical="center" wrapText="1"/>
    </xf>
    <xf numFmtId="0" fontId="41" fillId="0" borderId="9" xfId="0" applyFont="1" applyBorder="1" applyAlignment="1">
      <alignment horizontal="left" vertical="center" wrapText="1"/>
    </xf>
    <xf numFmtId="0" fontId="42" fillId="0" borderId="9" xfId="0" applyFont="1" applyBorder="1" applyAlignment="1">
      <alignment horizontal="left" vertical="center" wrapText="1"/>
    </xf>
    <xf numFmtId="49" fontId="41" fillId="4" borderId="9" xfId="0" applyNumberFormat="1" applyFont="1" applyFill="1" applyBorder="1" applyAlignment="1">
      <alignment horizontal="left" vertical="center" wrapText="1"/>
    </xf>
    <xf numFmtId="164" fontId="5" fillId="0" borderId="11" xfId="0" applyNumberFormat="1" applyFont="1" applyBorder="1" applyAlignment="1">
      <alignment horizontal="center" vertical="center"/>
    </xf>
    <xf numFmtId="0" fontId="5" fillId="0" borderId="11" xfId="0" applyFont="1" applyBorder="1" applyAlignment="1">
      <alignment horizontal="left" vertical="center" wrapText="1"/>
    </xf>
    <xf numFmtId="164" fontId="39" fillId="0" borderId="9"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33" fillId="5" borderId="1" xfId="0" applyFont="1" applyFill="1" applyBorder="1" applyAlignment="1">
      <alignment vertical="center" wrapText="1"/>
    </xf>
    <xf numFmtId="167" fontId="33" fillId="5" borderId="1" xfId="0" applyNumberFormat="1" applyFont="1" applyFill="1" applyBorder="1" applyAlignment="1">
      <alignment vertical="center"/>
    </xf>
    <xf numFmtId="0" fontId="36" fillId="5" borderId="1" xfId="0" applyFont="1" applyFill="1" applyBorder="1" applyAlignment="1">
      <alignment horizontal="left" vertical="center" wrapText="1"/>
    </xf>
    <xf numFmtId="0" fontId="17" fillId="0" borderId="0" xfId="1" applyFont="1" applyAlignment="1">
      <alignment horizontal="left" wrapText="1"/>
    </xf>
    <xf numFmtId="0" fontId="17" fillId="0" borderId="0" xfId="1" applyFont="1" applyAlignment="1">
      <alignment horizontal="left"/>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8" fillId="0" borderId="13"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23" fillId="0" borderId="10" xfId="0" applyFont="1" applyBorder="1" applyAlignment="1">
      <alignment horizontal="left" vertical="center"/>
    </xf>
    <xf numFmtId="0" fontId="6" fillId="0" borderId="0" xfId="0" applyFont="1" applyAlignment="1">
      <alignment horizontal="left" wrapText="1"/>
    </xf>
    <xf numFmtId="0" fontId="0" fillId="0" borderId="6" xfId="0" applyBorder="1" applyAlignment="1">
      <alignment horizontal="left" vertical="top"/>
    </xf>
    <xf numFmtId="0" fontId="0" fillId="0" borderId="0" xfId="0" applyAlignment="1">
      <alignment horizontal="left" vertical="top"/>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5" fillId="0"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15" xfId="0" applyBorder="1" applyAlignment="1">
      <alignment horizontal="left" vertical="top" wrapText="1"/>
    </xf>
    <xf numFmtId="0" fontId="5" fillId="0" borderId="11" xfId="0" applyFont="1" applyBorder="1" applyAlignment="1">
      <alignment horizontal="left" vertical="center"/>
    </xf>
    <xf numFmtId="0" fontId="6" fillId="0" borderId="9" xfId="0" applyFont="1" applyBorder="1" applyAlignment="1">
      <alignment horizontal="left" vertical="center" wrapText="1"/>
    </xf>
    <xf numFmtId="0" fontId="23" fillId="0" borderId="0" xfId="0" applyFont="1" applyBorder="1" applyAlignment="1">
      <alignment horizontal="left" vertical="center"/>
    </xf>
    <xf numFmtId="0" fontId="0" fillId="0" borderId="0" xfId="0" applyAlignment="1">
      <alignment horizontal="center" vertical="top" wrapText="1"/>
    </xf>
    <xf numFmtId="0" fontId="33"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3" xfId="0" applyFont="1" applyBorder="1" applyAlignment="1">
      <alignment horizontal="left" vertical="center" wrapText="1"/>
    </xf>
    <xf numFmtId="0" fontId="39" fillId="0" borderId="1" xfId="0" applyFont="1" applyBorder="1" applyAlignment="1">
      <alignment horizontal="left" vertical="center" wrapText="1"/>
    </xf>
    <xf numFmtId="0" fontId="23" fillId="0" borderId="14"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BEA5CB"/>
      <color rgb="FFE1D5E7"/>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tes.gtiit.edu.cn/research/regulations/sponsored-fund-management/" TargetMode="External"/><Relationship Id="rId1" Type="http://schemas.openxmlformats.org/officeDocument/2006/relationships/hyperlink" Target="https://sites.gtiit.edu.cn/research/regulations/indirect-cos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ites.gtiit.edu.cn/research/regulations/sponsored-fund-management/" TargetMode="External"/><Relationship Id="rId1" Type="http://schemas.openxmlformats.org/officeDocument/2006/relationships/hyperlink" Target="https://sites.gtiit.edu.cn/research/regulations/indirect-cos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ites.gtiit.edu.cn/research/regulations/sponsored-fund-management/" TargetMode="External"/><Relationship Id="rId1" Type="http://schemas.openxmlformats.org/officeDocument/2006/relationships/hyperlink" Target="https://sites.gtiit.edu.cn/research/regulations/indirect-cos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workbookViewId="0">
      <selection activeCell="A12" sqref="A12:A15"/>
    </sheetView>
  </sheetViews>
  <sheetFormatPr defaultRowHeight="14.5" x14ac:dyDescent="0.35"/>
  <cols>
    <col min="1" max="1" width="18.26953125" customWidth="1"/>
    <col min="2" max="2" width="15.54296875" customWidth="1"/>
    <col min="3" max="3" width="20.26953125" customWidth="1"/>
    <col min="4" max="4" width="19.7265625" customWidth="1"/>
  </cols>
  <sheetData>
    <row r="1" spans="1:4" x14ac:dyDescent="0.35">
      <c r="A1" s="1" t="s">
        <v>2</v>
      </c>
      <c r="B1" t="s">
        <v>3</v>
      </c>
      <c r="C1" s="2" t="s">
        <v>4</v>
      </c>
      <c r="D1" t="s">
        <v>5</v>
      </c>
    </row>
    <row r="2" spans="1:4" x14ac:dyDescent="0.35">
      <c r="A2">
        <v>10</v>
      </c>
      <c r="B2">
        <f>A2-D2</f>
        <v>8.5</v>
      </c>
      <c r="C2">
        <v>1</v>
      </c>
      <c r="D2">
        <f>IF(A2-C2&gt;1175,((A2-C2-1000)*13%+175)/(1+13%),IF(AND((A2-C2)&gt;600,(A2-C2)&lt;=1175),((A2-C2-500)*15%+100)/(1+15%),((A2-C2)*20%)/(1+20%)))</f>
        <v>1.5</v>
      </c>
    </row>
    <row r="6" spans="1:4" x14ac:dyDescent="0.35">
      <c r="A6" t="s">
        <v>0</v>
      </c>
    </row>
    <row r="7" spans="1:4" x14ac:dyDescent="0.35">
      <c r="A7" t="s">
        <v>6</v>
      </c>
    </row>
    <row r="8" spans="1:4" x14ac:dyDescent="0.35">
      <c r="A8" t="s">
        <v>7</v>
      </c>
    </row>
    <row r="9" spans="1:4" x14ac:dyDescent="0.35">
      <c r="A9" t="s">
        <v>1</v>
      </c>
    </row>
    <row r="10" spans="1:4" x14ac:dyDescent="0.35">
      <c r="A10" t="s">
        <v>8</v>
      </c>
    </row>
    <row r="12" spans="1:4" x14ac:dyDescent="0.35">
      <c r="A12" s="4" t="s">
        <v>12</v>
      </c>
    </row>
    <row r="13" spans="1:4" x14ac:dyDescent="0.35">
      <c r="A13" s="3" t="s">
        <v>9</v>
      </c>
    </row>
    <row r="14" spans="1:4" x14ac:dyDescent="0.35">
      <c r="A14" s="3" t="s">
        <v>10</v>
      </c>
    </row>
    <row r="15" spans="1:4" x14ac:dyDescent="0.35">
      <c r="A15"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B9800-3D46-481D-8B88-4FFC0F9DF842}">
  <sheetPr>
    <tabColor rgb="FF92D050"/>
  </sheetPr>
  <dimension ref="A1:M36"/>
  <sheetViews>
    <sheetView showGridLines="0" tabSelected="1" workbookViewId="0">
      <selection activeCell="B13" sqref="B13"/>
    </sheetView>
  </sheetViews>
  <sheetFormatPr defaultRowHeight="14.5" x14ac:dyDescent="0.35"/>
  <cols>
    <col min="1" max="1" width="8.7265625" customWidth="1"/>
    <col min="2" max="2" width="35.7265625" customWidth="1"/>
    <col min="3" max="3" width="17.1796875" customWidth="1"/>
    <col min="4" max="4" width="31" style="15" customWidth="1"/>
  </cols>
  <sheetData>
    <row r="1" spans="1:13" ht="53.25" customHeight="1" x14ac:dyDescent="0.35">
      <c r="A1" s="105" t="s">
        <v>46</v>
      </c>
      <c r="B1" s="105"/>
      <c r="C1" s="105"/>
      <c r="D1" s="105"/>
    </row>
    <row r="2" spans="1:13" ht="37.5" customHeight="1" x14ac:dyDescent="0.35">
      <c r="A2" s="106" t="s">
        <v>50</v>
      </c>
      <c r="B2" s="106"/>
      <c r="C2" s="106"/>
      <c r="D2" s="106"/>
    </row>
    <row r="3" spans="1:13" ht="36.75" customHeight="1" x14ac:dyDescent="0.35">
      <c r="A3" s="107" t="s">
        <v>60</v>
      </c>
      <c r="B3" s="107"/>
      <c r="C3" s="107"/>
      <c r="D3" s="107"/>
    </row>
    <row r="4" spans="1:13" ht="41.25" customHeight="1" x14ac:dyDescent="0.35">
      <c r="A4" s="108" t="s">
        <v>45</v>
      </c>
      <c r="B4" s="108"/>
      <c r="C4" s="108"/>
      <c r="D4" s="14" t="s">
        <v>44</v>
      </c>
    </row>
    <row r="5" spans="1:13" ht="29.25" customHeight="1" x14ac:dyDescent="0.35">
      <c r="A5" s="109" t="s">
        <v>48</v>
      </c>
      <c r="B5" s="110"/>
      <c r="C5" s="38">
        <v>10</v>
      </c>
      <c r="D5" s="25" t="s">
        <v>42</v>
      </c>
      <c r="E5" s="103"/>
      <c r="F5" s="104"/>
      <c r="G5" s="104"/>
      <c r="H5" s="104"/>
      <c r="I5" s="104"/>
      <c r="J5" s="104"/>
      <c r="K5" s="104"/>
      <c r="L5" s="104"/>
      <c r="M5" s="104"/>
    </row>
    <row r="6" spans="1:13" ht="30" customHeight="1" x14ac:dyDescent="0.35">
      <c r="A6" s="11"/>
      <c r="B6" s="19" t="s">
        <v>47</v>
      </c>
      <c r="C6" s="39">
        <f>C5-C24</f>
        <v>8.6666666666666661</v>
      </c>
      <c r="D6" s="20" t="s">
        <v>65</v>
      </c>
    </row>
    <row r="7" spans="1:13" ht="30" customHeight="1" x14ac:dyDescent="0.35">
      <c r="A7" s="12">
        <v>1</v>
      </c>
      <c r="B7" s="18" t="s">
        <v>41</v>
      </c>
      <c r="C7" s="40">
        <v>2</v>
      </c>
      <c r="D7" s="26" t="s">
        <v>43</v>
      </c>
    </row>
    <row r="8" spans="1:13" ht="30" customHeight="1" x14ac:dyDescent="0.35">
      <c r="A8" s="13" t="s">
        <v>17</v>
      </c>
      <c r="B8" s="8" t="s">
        <v>14</v>
      </c>
      <c r="C8" s="41"/>
      <c r="D8" s="97" t="s">
        <v>51</v>
      </c>
    </row>
    <row r="9" spans="1:13" ht="30" customHeight="1" x14ac:dyDescent="0.35">
      <c r="A9" s="13" t="s">
        <v>18</v>
      </c>
      <c r="B9" s="8" t="s">
        <v>15</v>
      </c>
      <c r="C9" s="41"/>
      <c r="D9" s="98"/>
    </row>
    <row r="10" spans="1:13" ht="30" customHeight="1" x14ac:dyDescent="0.35">
      <c r="A10" s="13" t="s">
        <v>19</v>
      </c>
      <c r="B10" s="8" t="s">
        <v>16</v>
      </c>
      <c r="C10" s="41"/>
      <c r="D10" s="99"/>
    </row>
    <row r="11" spans="1:13" ht="30" customHeight="1" x14ac:dyDescent="0.35">
      <c r="A11" s="12">
        <v>2</v>
      </c>
      <c r="B11" s="21" t="s">
        <v>61</v>
      </c>
      <c r="C11" s="42">
        <f>SUM(C12:C20)</f>
        <v>5.6666666666666661</v>
      </c>
      <c r="D11" s="22" t="s">
        <v>55</v>
      </c>
    </row>
    <row r="12" spans="1:13" ht="30" customHeight="1" x14ac:dyDescent="0.35">
      <c r="A12" s="13" t="s">
        <v>32</v>
      </c>
      <c r="B12" s="6" t="s">
        <v>20</v>
      </c>
      <c r="C12" s="41">
        <v>1.1666666666666661</v>
      </c>
      <c r="D12" s="100" t="s">
        <v>52</v>
      </c>
    </row>
    <row r="13" spans="1:13" ht="30" customHeight="1" x14ac:dyDescent="0.35">
      <c r="A13" s="13" t="s">
        <v>33</v>
      </c>
      <c r="B13" s="6" t="s">
        <v>21</v>
      </c>
      <c r="C13" s="41">
        <v>2</v>
      </c>
      <c r="D13" s="100"/>
      <c r="F13" s="29"/>
    </row>
    <row r="14" spans="1:13" ht="30" customHeight="1" x14ac:dyDescent="0.35">
      <c r="A14" s="13" t="s">
        <v>34</v>
      </c>
      <c r="B14" s="6" t="s">
        <v>22</v>
      </c>
      <c r="C14" s="41">
        <v>2.5</v>
      </c>
      <c r="D14" s="100"/>
    </row>
    <row r="15" spans="1:13" ht="30" customHeight="1" x14ac:dyDescent="0.35">
      <c r="A15" s="13" t="s">
        <v>35</v>
      </c>
      <c r="B15" s="6" t="s">
        <v>23</v>
      </c>
      <c r="C15" s="41"/>
      <c r="D15" s="100"/>
      <c r="F15" s="45"/>
      <c r="G15" s="27"/>
    </row>
    <row r="16" spans="1:13" ht="52.5" customHeight="1" x14ac:dyDescent="0.35">
      <c r="A16" s="13" t="s">
        <v>36</v>
      </c>
      <c r="B16" s="10" t="s">
        <v>24</v>
      </c>
      <c r="C16" s="41"/>
      <c r="D16" s="100"/>
    </row>
    <row r="17" spans="1:6" ht="30" customHeight="1" x14ac:dyDescent="0.35">
      <c r="A17" s="13" t="s">
        <v>37</v>
      </c>
      <c r="B17" s="6" t="s">
        <v>25</v>
      </c>
      <c r="C17" s="41"/>
      <c r="D17" s="100"/>
    </row>
    <row r="18" spans="1:6" ht="30" customHeight="1" x14ac:dyDescent="0.35">
      <c r="A18" s="13" t="s">
        <v>38</v>
      </c>
      <c r="B18" s="6" t="s">
        <v>26</v>
      </c>
      <c r="C18" s="41"/>
      <c r="D18" s="100"/>
    </row>
    <row r="19" spans="1:6" ht="30" customHeight="1" x14ac:dyDescent="0.35">
      <c r="A19" s="13" t="s">
        <v>39</v>
      </c>
      <c r="B19" s="6" t="s">
        <v>27</v>
      </c>
      <c r="C19" s="41"/>
      <c r="D19" s="100"/>
    </row>
    <row r="20" spans="1:6" ht="30" customHeight="1" x14ac:dyDescent="0.35">
      <c r="A20" s="13" t="s">
        <v>40</v>
      </c>
      <c r="B20" s="9" t="s">
        <v>31</v>
      </c>
      <c r="C20" s="41"/>
      <c r="D20" s="100"/>
    </row>
    <row r="21" spans="1:6" ht="30" customHeight="1" x14ac:dyDescent="0.35">
      <c r="A21" s="12">
        <v>3</v>
      </c>
      <c r="B21" s="7" t="s">
        <v>28</v>
      </c>
      <c r="C21" s="43">
        <v>1</v>
      </c>
      <c r="D21" s="17" t="s">
        <v>53</v>
      </c>
    </row>
    <row r="22" spans="1:6" ht="32.25" customHeight="1" x14ac:dyDescent="0.35">
      <c r="A22" s="87" t="s">
        <v>83</v>
      </c>
      <c r="B22" s="7"/>
      <c r="C22" s="43"/>
      <c r="D22" s="36" t="s">
        <v>84</v>
      </c>
    </row>
    <row r="23" spans="1:6" ht="30" customHeight="1" x14ac:dyDescent="0.35">
      <c r="A23" s="87" t="s">
        <v>83</v>
      </c>
      <c r="B23" s="7"/>
      <c r="C23" s="43"/>
      <c r="D23" s="36" t="s">
        <v>84</v>
      </c>
    </row>
    <row r="24" spans="1:6" ht="30" customHeight="1" x14ac:dyDescent="0.35">
      <c r="A24" s="12">
        <v>4</v>
      </c>
      <c r="B24" s="89" t="s">
        <v>13</v>
      </c>
      <c r="C24" s="90">
        <f>IF(C5-C7&gt;1175,((C5-C7-1000)*13%+175)/(1+13%),IF(AND((C5-C7)&gt;600,(C5-C7)&lt;=1175),((C5-C7-500)*15%+100)/(1+15%),((C5-C7)*20%)/(1+20%)))</f>
        <v>1.3333333333333335</v>
      </c>
      <c r="D24" s="91" t="s">
        <v>111</v>
      </c>
    </row>
    <row r="25" spans="1:6" ht="34.5" customHeight="1" x14ac:dyDescent="0.35">
      <c r="A25" s="13" t="s">
        <v>32</v>
      </c>
      <c r="B25" s="23" t="s">
        <v>29</v>
      </c>
      <c r="C25" s="44">
        <f>C24*50%</f>
        <v>0.66666666666666674</v>
      </c>
      <c r="D25" s="22" t="s">
        <v>62</v>
      </c>
      <c r="F25" s="27"/>
    </row>
    <row r="26" spans="1:6" ht="41.25" customHeight="1" x14ac:dyDescent="0.35">
      <c r="A26" s="13" t="s">
        <v>33</v>
      </c>
      <c r="B26" s="23" t="s">
        <v>30</v>
      </c>
      <c r="C26" s="44">
        <f>C24*50%</f>
        <v>0.66666666666666674</v>
      </c>
      <c r="D26" s="22" t="s">
        <v>63</v>
      </c>
    </row>
    <row r="27" spans="1:6" ht="15" thickBot="1" x14ac:dyDescent="0.4">
      <c r="C27" s="29"/>
    </row>
    <row r="28" spans="1:6" ht="103.5" customHeight="1" thickTop="1" thickBot="1" x14ac:dyDescent="0.4">
      <c r="A28" s="101" t="s">
        <v>49</v>
      </c>
      <c r="B28" s="101"/>
      <c r="C28" s="48">
        <f>C7+C11+C21+C22+C23</f>
        <v>8.6666666666666661</v>
      </c>
      <c r="D28" s="49" t="str">
        <f>IF((ABS(C28-C6))&lt;0.0001, "Awsome! Your budget plan is correct!", "Oops! Something is wrong, please modify direct cost sub-items by adding/deducting the difference (C29) to ensure it equals to auto calculated direct cost (C6).")</f>
        <v>Awsome! Your budget plan is correct!</v>
      </c>
      <c r="E28" s="28"/>
    </row>
    <row r="29" spans="1:6" ht="82.5" customHeight="1" thickTop="1" thickBot="1" x14ac:dyDescent="0.4">
      <c r="A29" s="101" t="s">
        <v>85</v>
      </c>
      <c r="B29" s="101"/>
      <c r="C29" s="51">
        <f>C28-C6</f>
        <v>0</v>
      </c>
      <c r="D29" s="50" t="s">
        <v>86</v>
      </c>
      <c r="E29" s="27"/>
    </row>
    <row r="30" spans="1:6" ht="60" customHeight="1" thickTop="1" thickBot="1" x14ac:dyDescent="0.4">
      <c r="A30" s="101" t="s">
        <v>87</v>
      </c>
      <c r="B30" s="101"/>
      <c r="C30" s="48">
        <f>C7+C11+C21+C22+C23+C24</f>
        <v>10</v>
      </c>
      <c r="D30" s="49" t="str">
        <f>IF((ABS(C30-C5))&lt;0.0001,"Correct!")</f>
        <v>Correct!</v>
      </c>
    </row>
    <row r="31" spans="1:6" ht="39.75" customHeight="1" thickTop="1" thickBot="1" x14ac:dyDescent="0.4">
      <c r="A31" s="94" t="s">
        <v>88</v>
      </c>
      <c r="B31" s="95"/>
      <c r="C31" s="95"/>
      <c r="D31" s="95"/>
    </row>
    <row r="32" spans="1:6" ht="38.25" customHeight="1" thickBot="1" x14ac:dyDescent="0.4">
      <c r="A32" s="96" t="s">
        <v>89</v>
      </c>
      <c r="B32" s="96"/>
      <c r="C32" s="96"/>
      <c r="D32" s="96"/>
    </row>
    <row r="33" spans="1:4" ht="16.5" customHeight="1" x14ac:dyDescent="0.35">
      <c r="A33" s="52"/>
      <c r="B33" s="52"/>
      <c r="C33" s="52"/>
      <c r="D33" s="52"/>
    </row>
    <row r="34" spans="1:4" ht="25" customHeight="1" x14ac:dyDescent="0.35">
      <c r="A34" s="102" t="s">
        <v>67</v>
      </c>
      <c r="B34" s="102"/>
      <c r="C34" s="102"/>
      <c r="D34" s="102"/>
    </row>
    <row r="35" spans="1:4" s="5" customFormat="1" ht="25" customHeight="1" x14ac:dyDescent="0.25">
      <c r="A35" s="92" t="s">
        <v>66</v>
      </c>
      <c r="B35" s="92"/>
      <c r="C35" s="92"/>
      <c r="D35" s="92"/>
    </row>
    <row r="36" spans="1:4" s="5" customFormat="1" ht="25" customHeight="1" x14ac:dyDescent="0.25">
      <c r="A36" s="93" t="s">
        <v>68</v>
      </c>
      <c r="B36" s="93"/>
      <c r="C36" s="93"/>
      <c r="D36" s="93"/>
    </row>
  </sheetData>
  <mergeCells count="16">
    <mergeCell ref="E5:M5"/>
    <mergeCell ref="A1:D1"/>
    <mergeCell ref="A2:D2"/>
    <mergeCell ref="A3:D3"/>
    <mergeCell ref="A4:C4"/>
    <mergeCell ref="A5:B5"/>
    <mergeCell ref="A35:D35"/>
    <mergeCell ref="A36:D36"/>
    <mergeCell ref="A31:D31"/>
    <mergeCell ref="A32:D32"/>
    <mergeCell ref="D8:D10"/>
    <mergeCell ref="D12:D20"/>
    <mergeCell ref="A28:B28"/>
    <mergeCell ref="A29:B29"/>
    <mergeCell ref="A30:B30"/>
    <mergeCell ref="A34:D34"/>
  </mergeCells>
  <hyperlinks>
    <hyperlink ref="A35:D35" r:id="rId1" display="The Temporary Provisions on the Management of Indirect Costs in Research Funds" xr:uid="{591BB269-F66E-4C78-8980-0897D6749482}"/>
    <hyperlink ref="A36:D36" r:id="rId2" display="Sponsored/Horizontal Scientific Research Projects and Fund Management Measures" xr:uid="{9332D940-19B8-45F4-AB5F-A253F30A60A3}"/>
  </hyperlinks>
  <pageMargins left="0.59055118110236227" right="0.59055118110236227" top="0.39370078740157483" bottom="0.39370078740157483" header="0.31496062992125984" footer="0.31496062992125984"/>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799D-86AF-40D5-87C4-EF63CA69CA58}">
  <sheetPr>
    <tabColor rgb="FF00B050"/>
  </sheetPr>
  <dimension ref="A1:M35"/>
  <sheetViews>
    <sheetView showGridLines="0" topLeftCell="A22" workbookViewId="0">
      <selection activeCell="A29" sqref="A29:B29"/>
    </sheetView>
  </sheetViews>
  <sheetFormatPr defaultRowHeight="14.5" x14ac:dyDescent="0.35"/>
  <cols>
    <col min="1" max="1" width="7.26953125" customWidth="1"/>
    <col min="2" max="2" width="35.7265625" customWidth="1"/>
    <col min="3" max="3" width="17.1796875" customWidth="1"/>
    <col min="4" max="4" width="31.7265625" style="15" customWidth="1"/>
    <col min="5" max="5" width="3.453125" customWidth="1"/>
    <col min="6" max="6" width="19.7265625" customWidth="1"/>
    <col min="7" max="7" width="19.453125" customWidth="1"/>
    <col min="8" max="8" width="19.1796875" customWidth="1"/>
    <col min="9" max="9" width="25.26953125" customWidth="1"/>
    <col min="11" max="11" width="9.54296875" bestFit="1" customWidth="1"/>
  </cols>
  <sheetData>
    <row r="1" spans="1:13" ht="53.25" customHeight="1" x14ac:dyDescent="0.35">
      <c r="A1" s="105" t="s">
        <v>90</v>
      </c>
      <c r="B1" s="105"/>
      <c r="C1" s="105"/>
      <c r="D1" s="105"/>
      <c r="F1" s="115"/>
      <c r="G1" s="115"/>
      <c r="H1" s="115"/>
      <c r="I1" s="115"/>
    </row>
    <row r="2" spans="1:13" ht="37.5" customHeight="1" x14ac:dyDescent="0.35">
      <c r="A2" s="106" t="s">
        <v>91</v>
      </c>
      <c r="B2" s="106"/>
      <c r="C2" s="106"/>
      <c r="D2" s="106"/>
    </row>
    <row r="3" spans="1:13" ht="36.75" customHeight="1" x14ac:dyDescent="0.35">
      <c r="A3" s="107" t="s">
        <v>92</v>
      </c>
      <c r="B3" s="107"/>
      <c r="C3" s="107"/>
      <c r="D3" s="107"/>
      <c r="F3" s="58" t="s">
        <v>93</v>
      </c>
      <c r="G3" s="59"/>
      <c r="H3" s="60"/>
    </row>
    <row r="4" spans="1:13" ht="41.25" customHeight="1" x14ac:dyDescent="0.35">
      <c r="A4" s="108" t="s">
        <v>45</v>
      </c>
      <c r="B4" s="108"/>
      <c r="C4" s="108"/>
      <c r="D4" s="14" t="s">
        <v>44</v>
      </c>
      <c r="F4" s="61" t="s">
        <v>94</v>
      </c>
      <c r="G4" s="62" t="s">
        <v>95</v>
      </c>
      <c r="H4" s="62" t="s">
        <v>96</v>
      </c>
      <c r="I4" s="14" t="s">
        <v>44</v>
      </c>
    </row>
    <row r="5" spans="1:13" ht="39.75" customHeight="1" x14ac:dyDescent="0.35">
      <c r="A5" s="116" t="s">
        <v>48</v>
      </c>
      <c r="B5" s="117"/>
      <c r="C5" s="63">
        <f>F5+G5+H5</f>
        <v>4500</v>
      </c>
      <c r="D5" s="64" t="s">
        <v>97</v>
      </c>
      <c r="E5" s="65"/>
      <c r="F5" s="38">
        <v>4050</v>
      </c>
      <c r="G5" s="38">
        <v>450</v>
      </c>
      <c r="H5" s="38">
        <v>0</v>
      </c>
      <c r="I5" s="25" t="s">
        <v>98</v>
      </c>
      <c r="J5" s="66"/>
      <c r="K5" s="66"/>
      <c r="L5" s="66"/>
      <c r="M5" s="66"/>
    </row>
    <row r="6" spans="1:13" ht="30" customHeight="1" x14ac:dyDescent="0.35">
      <c r="A6" s="11"/>
      <c r="B6" s="67" t="s">
        <v>47</v>
      </c>
      <c r="C6" s="68">
        <f>C5-C24</f>
        <v>4004.4867256637167</v>
      </c>
      <c r="D6" s="69" t="s">
        <v>65</v>
      </c>
      <c r="F6" s="68">
        <f>F5-F24</f>
        <v>3604.0380530973453</v>
      </c>
      <c r="G6" s="68">
        <f>G5-G24</f>
        <v>400.44867256637167</v>
      </c>
      <c r="H6" s="68">
        <f>H5-H24</f>
        <v>0</v>
      </c>
      <c r="I6" s="69" t="s">
        <v>65</v>
      </c>
    </row>
    <row r="7" spans="1:13" ht="39" customHeight="1" x14ac:dyDescent="0.35">
      <c r="A7" s="12">
        <v>1</v>
      </c>
      <c r="B7" s="70" t="s">
        <v>41</v>
      </c>
      <c r="C7" s="71">
        <f>F7+G7+H7</f>
        <v>539</v>
      </c>
      <c r="D7" s="64" t="s">
        <v>97</v>
      </c>
      <c r="F7" s="40">
        <v>500</v>
      </c>
      <c r="G7" s="40">
        <v>39</v>
      </c>
      <c r="H7" s="40">
        <v>0</v>
      </c>
      <c r="I7" s="26" t="s">
        <v>99</v>
      </c>
    </row>
    <row r="8" spans="1:13" ht="30" customHeight="1" x14ac:dyDescent="0.35">
      <c r="A8" s="13" t="s">
        <v>17</v>
      </c>
      <c r="B8" s="8" t="s">
        <v>14</v>
      </c>
      <c r="C8" s="72">
        <f>F8+G8+H8</f>
        <v>539</v>
      </c>
      <c r="D8" s="118" t="s">
        <v>100</v>
      </c>
      <c r="F8" s="41">
        <v>500</v>
      </c>
      <c r="G8" s="41">
        <v>39</v>
      </c>
      <c r="H8" s="41">
        <v>0</v>
      </c>
      <c r="I8" s="97" t="s">
        <v>51</v>
      </c>
    </row>
    <row r="9" spans="1:13" ht="30" customHeight="1" x14ac:dyDescent="0.35">
      <c r="A9" s="13" t="s">
        <v>18</v>
      </c>
      <c r="B9" s="8" t="s">
        <v>15</v>
      </c>
      <c r="C9" s="72">
        <f t="shared" ref="C9:C23" si="0">F9+G9+H9</f>
        <v>0</v>
      </c>
      <c r="D9" s="119"/>
      <c r="F9" s="41"/>
      <c r="G9" s="41"/>
      <c r="H9" s="41"/>
      <c r="I9" s="98"/>
    </row>
    <row r="10" spans="1:13" ht="30" customHeight="1" x14ac:dyDescent="0.35">
      <c r="A10" s="13" t="s">
        <v>19</v>
      </c>
      <c r="B10" s="8" t="s">
        <v>16</v>
      </c>
      <c r="C10" s="72">
        <f t="shared" si="0"/>
        <v>0</v>
      </c>
      <c r="D10" s="120"/>
      <c r="F10" s="41"/>
      <c r="G10" s="41"/>
      <c r="H10" s="41"/>
      <c r="I10" s="99"/>
    </row>
    <row r="11" spans="1:13" ht="30" customHeight="1" x14ac:dyDescent="0.35">
      <c r="A11" s="12">
        <v>2</v>
      </c>
      <c r="B11" s="73" t="s">
        <v>61</v>
      </c>
      <c r="C11" s="74">
        <f>SUM(C12:C20)</f>
        <v>1694.3</v>
      </c>
      <c r="D11" s="75" t="s">
        <v>101</v>
      </c>
      <c r="F11" s="74">
        <f>SUM(F12:F20)</f>
        <v>1501.8</v>
      </c>
      <c r="G11" s="74">
        <f>SUM(G12:G20)</f>
        <v>192.5</v>
      </c>
      <c r="H11" s="74">
        <f>SUM(H12:H20)</f>
        <v>0</v>
      </c>
      <c r="I11" s="75" t="s">
        <v>101</v>
      </c>
    </row>
    <row r="12" spans="1:13" ht="30" customHeight="1" x14ac:dyDescent="0.35">
      <c r="A12" s="13" t="s">
        <v>32</v>
      </c>
      <c r="B12" s="6" t="s">
        <v>20</v>
      </c>
      <c r="C12" s="72">
        <f t="shared" si="0"/>
        <v>666.8</v>
      </c>
      <c r="D12" s="121" t="s">
        <v>100</v>
      </c>
      <c r="F12" s="41">
        <v>651.79999999999995</v>
      </c>
      <c r="G12" s="41">
        <v>15</v>
      </c>
      <c r="H12" s="41"/>
      <c r="I12" s="100" t="s">
        <v>52</v>
      </c>
    </row>
    <row r="13" spans="1:13" ht="30" customHeight="1" x14ac:dyDescent="0.35">
      <c r="A13" s="13" t="s">
        <v>33</v>
      </c>
      <c r="B13" s="6" t="s">
        <v>21</v>
      </c>
      <c r="C13" s="72">
        <f t="shared" si="0"/>
        <v>260</v>
      </c>
      <c r="D13" s="121"/>
      <c r="F13" s="41">
        <v>200</v>
      </c>
      <c r="G13" s="41">
        <v>60</v>
      </c>
      <c r="H13" s="41"/>
      <c r="I13" s="100"/>
      <c r="K13" s="45"/>
    </row>
    <row r="14" spans="1:13" ht="30" customHeight="1" x14ac:dyDescent="0.35">
      <c r="A14" s="13" t="s">
        <v>34</v>
      </c>
      <c r="B14" s="6" t="s">
        <v>22</v>
      </c>
      <c r="C14" s="72">
        <f t="shared" si="0"/>
        <v>7.7</v>
      </c>
      <c r="D14" s="121"/>
      <c r="F14" s="41"/>
      <c r="G14" s="41">
        <v>7.7</v>
      </c>
      <c r="H14" s="41"/>
      <c r="I14" s="100"/>
    </row>
    <row r="15" spans="1:13" ht="30" customHeight="1" x14ac:dyDescent="0.35">
      <c r="A15" s="13" t="s">
        <v>35</v>
      </c>
      <c r="B15" s="6" t="s">
        <v>23</v>
      </c>
      <c r="C15" s="72">
        <f t="shared" si="0"/>
        <v>437.8</v>
      </c>
      <c r="D15" s="121"/>
      <c r="F15" s="41">
        <v>350</v>
      </c>
      <c r="G15" s="41">
        <v>87.8</v>
      </c>
      <c r="H15" s="41"/>
      <c r="I15" s="100"/>
    </row>
    <row r="16" spans="1:13" ht="52.5" customHeight="1" x14ac:dyDescent="0.35">
      <c r="A16" s="13" t="s">
        <v>36</v>
      </c>
      <c r="B16" s="10" t="s">
        <v>24</v>
      </c>
      <c r="C16" s="72">
        <f t="shared" si="0"/>
        <v>157</v>
      </c>
      <c r="D16" s="121"/>
      <c r="F16" s="41">
        <v>150</v>
      </c>
      <c r="G16" s="41">
        <v>7</v>
      </c>
      <c r="H16" s="41"/>
      <c r="I16" s="100"/>
    </row>
    <row r="17" spans="1:9" ht="30" customHeight="1" x14ac:dyDescent="0.35">
      <c r="A17" s="13" t="s">
        <v>37</v>
      </c>
      <c r="B17" s="6" t="s">
        <v>25</v>
      </c>
      <c r="C17" s="72">
        <f t="shared" si="0"/>
        <v>165</v>
      </c>
      <c r="D17" s="121"/>
      <c r="F17" s="41">
        <v>150</v>
      </c>
      <c r="G17" s="41">
        <v>15</v>
      </c>
      <c r="H17" s="41"/>
      <c r="I17" s="100"/>
    </row>
    <row r="18" spans="1:9" ht="30" customHeight="1" x14ac:dyDescent="0.35">
      <c r="A18" s="13" t="s">
        <v>38</v>
      </c>
      <c r="B18" s="6" t="s">
        <v>26</v>
      </c>
      <c r="C18" s="72">
        <f t="shared" si="0"/>
        <v>0</v>
      </c>
      <c r="D18" s="121"/>
      <c r="F18" s="41"/>
      <c r="G18" s="41"/>
      <c r="H18" s="41"/>
      <c r="I18" s="100"/>
    </row>
    <row r="19" spans="1:9" ht="30" customHeight="1" x14ac:dyDescent="0.35">
      <c r="A19" s="13" t="s">
        <v>39</v>
      </c>
      <c r="B19" s="6" t="s">
        <v>27</v>
      </c>
      <c r="C19" s="72">
        <f t="shared" si="0"/>
        <v>0</v>
      </c>
      <c r="D19" s="121"/>
      <c r="F19" s="41"/>
      <c r="G19" s="41"/>
      <c r="H19" s="41"/>
      <c r="I19" s="100"/>
    </row>
    <row r="20" spans="1:9" ht="30" customHeight="1" x14ac:dyDescent="0.35">
      <c r="A20" s="13" t="s">
        <v>40</v>
      </c>
      <c r="B20" s="9" t="s">
        <v>31</v>
      </c>
      <c r="C20" s="72">
        <f t="shared" si="0"/>
        <v>0</v>
      </c>
      <c r="D20" s="121"/>
      <c r="F20" s="41"/>
      <c r="G20" s="41"/>
      <c r="H20" s="41"/>
      <c r="I20" s="100"/>
    </row>
    <row r="21" spans="1:9" ht="30" customHeight="1" x14ac:dyDescent="0.35">
      <c r="A21" s="12">
        <v>3</v>
      </c>
      <c r="B21" s="73" t="s">
        <v>28</v>
      </c>
      <c r="C21" s="68">
        <f>F21+G21+H21</f>
        <v>1750</v>
      </c>
      <c r="D21" s="76" t="s">
        <v>100</v>
      </c>
      <c r="F21" s="43">
        <v>1600</v>
      </c>
      <c r="G21" s="43">
        <v>150</v>
      </c>
      <c r="H21" s="43">
        <v>0</v>
      </c>
      <c r="I21" s="36" t="s">
        <v>53</v>
      </c>
    </row>
    <row r="22" spans="1:9" ht="30" customHeight="1" x14ac:dyDescent="0.35">
      <c r="A22" s="88" t="s">
        <v>83</v>
      </c>
      <c r="B22" s="73"/>
      <c r="C22" s="72">
        <f t="shared" si="0"/>
        <v>0</v>
      </c>
      <c r="D22" s="37" t="s">
        <v>84</v>
      </c>
      <c r="F22" s="43"/>
      <c r="G22" s="43"/>
      <c r="H22" s="43"/>
      <c r="I22" s="37" t="s">
        <v>84</v>
      </c>
    </row>
    <row r="23" spans="1:9" ht="30" customHeight="1" x14ac:dyDescent="0.35">
      <c r="A23" s="88" t="s">
        <v>83</v>
      </c>
      <c r="B23" s="73"/>
      <c r="C23" s="72">
        <f t="shared" si="0"/>
        <v>0</v>
      </c>
      <c r="D23" s="37" t="s">
        <v>84</v>
      </c>
      <c r="F23" s="43"/>
      <c r="G23" s="43"/>
      <c r="H23" s="43"/>
      <c r="I23" s="37" t="s">
        <v>84</v>
      </c>
    </row>
    <row r="24" spans="1:9" ht="30" customHeight="1" x14ac:dyDescent="0.35">
      <c r="A24" s="12">
        <v>4</v>
      </c>
      <c r="B24" s="70" t="s">
        <v>13</v>
      </c>
      <c r="C24" s="71">
        <f>IF(C5-C7&gt;1175,((C5-C7-1000)*13%+175)/(1+13%),IF(AND((C5-C7)&gt;600,(C5-C7)&lt;=1175),((C5-C7-500)*15%+100)/(1+15%),((C5-C7)*20%)/(1+20%)))</f>
        <v>495.5132743362833</v>
      </c>
      <c r="D24" s="64" t="s">
        <v>102</v>
      </c>
      <c r="E24" s="28"/>
      <c r="F24" s="90">
        <f>C24*(F5/(F5+G5+H5))</f>
        <v>445.96194690265497</v>
      </c>
      <c r="G24" s="90">
        <f>C24*(G5/(F5+G5+H5))</f>
        <v>49.55132743362833</v>
      </c>
      <c r="H24" s="90">
        <f>C24*(H5/(F5+G5+H5))</f>
        <v>0</v>
      </c>
      <c r="I24" s="91" t="s">
        <v>111</v>
      </c>
    </row>
    <row r="25" spans="1:9" ht="34.5" customHeight="1" x14ac:dyDescent="0.35">
      <c r="A25" s="13" t="s">
        <v>32</v>
      </c>
      <c r="B25" s="77" t="s">
        <v>29</v>
      </c>
      <c r="C25" s="72">
        <f>C24*50%</f>
        <v>247.75663716814165</v>
      </c>
      <c r="D25" s="75" t="s">
        <v>103</v>
      </c>
      <c r="F25" s="72">
        <f>F24*50%</f>
        <v>222.98097345132749</v>
      </c>
      <c r="G25" s="72">
        <f>G24*50%</f>
        <v>24.775663716814165</v>
      </c>
      <c r="H25" s="72">
        <f>H24*50%</f>
        <v>0</v>
      </c>
      <c r="I25" s="75" t="s">
        <v>103</v>
      </c>
    </row>
    <row r="26" spans="1:9" ht="41.25" customHeight="1" x14ac:dyDescent="0.35">
      <c r="A26" s="13" t="s">
        <v>33</v>
      </c>
      <c r="B26" s="77" t="s">
        <v>30</v>
      </c>
      <c r="C26" s="72">
        <f>C24*50%</f>
        <v>247.75663716814165</v>
      </c>
      <c r="D26" s="75" t="s">
        <v>104</v>
      </c>
      <c r="F26" s="72">
        <f>F24*50%</f>
        <v>222.98097345132749</v>
      </c>
      <c r="G26" s="72">
        <f>G24*50%</f>
        <v>24.775663716814165</v>
      </c>
      <c r="H26" s="72">
        <f>H24*50%</f>
        <v>0</v>
      </c>
      <c r="I26" s="75" t="s">
        <v>104</v>
      </c>
    </row>
    <row r="27" spans="1:9" ht="15" thickBot="1" x14ac:dyDescent="0.4">
      <c r="C27" s="29"/>
    </row>
    <row r="28" spans="1:9" ht="103.5" customHeight="1" thickTop="1" thickBot="1" x14ac:dyDescent="0.4">
      <c r="A28" s="101" t="s">
        <v>49</v>
      </c>
      <c r="B28" s="101"/>
      <c r="C28" s="48">
        <f>C7+C11+C21+C22+C23</f>
        <v>3983.3</v>
      </c>
      <c r="D28" s="49" t="str">
        <f>IF((ABS(C28-C6))&lt;0.0001, "Awsome! Your budget plan is correct!", "Oops! Something is wrong, please refer to the verification results on Difference on the right purple table and adjust them there.")</f>
        <v>Oops! Something is wrong, please refer to the verification results on Difference on the right purple table and adjust them there.</v>
      </c>
      <c r="E28" s="28"/>
      <c r="F28" s="46">
        <f>F7+F11+F21+F22+F23</f>
        <v>3601.8</v>
      </c>
      <c r="G28" s="46">
        <f>G7+G11+G21+G22+G23</f>
        <v>381.5</v>
      </c>
      <c r="H28" s="46">
        <f>H7+H11+H21+H22+H23</f>
        <v>0</v>
      </c>
      <c r="I28" s="78" t="s">
        <v>105</v>
      </c>
    </row>
    <row r="29" spans="1:9" ht="117" customHeight="1" thickTop="1" thickBot="1" x14ac:dyDescent="0.4">
      <c r="A29" s="114" t="s">
        <v>85</v>
      </c>
      <c r="B29" s="114"/>
      <c r="C29" s="79">
        <f>C28-C6</f>
        <v>-21.186725663716516</v>
      </c>
      <c r="D29" s="80" t="s">
        <v>113</v>
      </c>
      <c r="E29" s="27"/>
      <c r="F29" s="81" t="str">
        <f>IF((ABS(F28-F6))&lt;0.0001, "Awsome! Your budget plan is correct!", "Oops! Something is wrong, please modify direct cost sub-items by adding/deducting the difference (F30) to ensure it equals to auto calculated direct cost (F6).")</f>
        <v>Oops! Something is wrong, please modify direct cost sub-items by adding/deducting the difference (F30) to ensure it equals to auto calculated direct cost (F6).</v>
      </c>
      <c r="G29" s="81" t="str">
        <f>IF((ABS(G28-G6))&lt;0.0001, "Awsome! Your budget plan is correct!", "Oops! Something is wrong, please modify direct cost sub-items by adding/deducting the difference (G30) to ensure it equals to auto calculated direct cost (G6).")</f>
        <v>Oops! Something is wrong, please modify direct cost sub-items by adding/deducting the difference (G30) to ensure it equals to auto calculated direct cost (G6).</v>
      </c>
      <c r="H29" s="81" t="str">
        <f>IF((ABS(H28-H6))&lt;0.0001, "Awsome! Your budget plan is correct!", "Oops! Something is wrong, please modify direct cost sub-items by adding/deducting the difference (H30) to ensure it equals to auto calculated direct cost (H6).")</f>
        <v>Awsome! Your budget plan is correct!</v>
      </c>
      <c r="I29" s="82" t="s">
        <v>106</v>
      </c>
    </row>
    <row r="30" spans="1:9" ht="60" customHeight="1" thickTop="1" thickBot="1" x14ac:dyDescent="0.4">
      <c r="A30" s="101" t="s">
        <v>87</v>
      </c>
      <c r="B30" s="101"/>
      <c r="C30" s="48">
        <f>C7+C11+C21+C22+C23+C24</f>
        <v>4478.8132743362839</v>
      </c>
      <c r="D30" s="49" t="b">
        <f>IF((ABS(C30-C5)&lt;0.0001),"Correct!")</f>
        <v>0</v>
      </c>
      <c r="F30" s="47">
        <f>F28-F6</f>
        <v>-2.2380530973450732</v>
      </c>
      <c r="G30" s="47">
        <f>G28-G6</f>
        <v>-18.94867256637167</v>
      </c>
      <c r="H30" s="47">
        <f>H28-H6</f>
        <v>0</v>
      </c>
      <c r="I30" s="83" t="s">
        <v>107</v>
      </c>
    </row>
    <row r="31" spans="1:9" ht="100.5" customHeight="1" thickTop="1" thickBot="1" x14ac:dyDescent="0.4">
      <c r="A31" s="112"/>
      <c r="B31" s="112"/>
      <c r="C31" s="84"/>
      <c r="D31" s="85"/>
      <c r="F31" s="86" t="s">
        <v>86</v>
      </c>
      <c r="G31" s="86" t="s">
        <v>86</v>
      </c>
      <c r="H31" s="86" t="s">
        <v>86</v>
      </c>
      <c r="I31" s="82" t="s">
        <v>108</v>
      </c>
    </row>
    <row r="32" spans="1:9" ht="35.25" customHeight="1" thickTop="1" thickBot="1" x14ac:dyDescent="0.4">
      <c r="A32" s="102" t="s">
        <v>67</v>
      </c>
      <c r="B32" s="102"/>
      <c r="C32" s="102"/>
      <c r="D32" s="102"/>
      <c r="F32" s="113" t="s">
        <v>109</v>
      </c>
      <c r="G32" s="113"/>
      <c r="H32" s="113"/>
      <c r="I32" s="113"/>
    </row>
    <row r="33" spans="1:9" s="5" customFormat="1" ht="45.75" customHeight="1" thickTop="1" thickBot="1" x14ac:dyDescent="0.3">
      <c r="A33" s="92" t="s">
        <v>66</v>
      </c>
      <c r="B33" s="92"/>
      <c r="C33" s="92"/>
      <c r="D33" s="92"/>
      <c r="F33" s="113" t="s">
        <v>110</v>
      </c>
      <c r="G33" s="113"/>
      <c r="H33" s="113"/>
      <c r="I33" s="113"/>
    </row>
    <row r="34" spans="1:9" s="5" customFormat="1" ht="33" customHeight="1" thickTop="1" x14ac:dyDescent="0.25">
      <c r="A34" s="93" t="s">
        <v>68</v>
      </c>
      <c r="B34" s="93"/>
      <c r="C34" s="93"/>
      <c r="D34" s="93"/>
      <c r="F34" s="111"/>
      <c r="G34" s="111"/>
      <c r="H34" s="111"/>
    </row>
    <row r="35" spans="1:9" x14ac:dyDescent="0.35">
      <c r="F35" s="5"/>
      <c r="G35" s="5"/>
      <c r="H35" s="5"/>
    </row>
  </sheetData>
  <mergeCells count="20">
    <mergeCell ref="A29:B29"/>
    <mergeCell ref="A1:D1"/>
    <mergeCell ref="F1:I1"/>
    <mergeCell ref="A2:D2"/>
    <mergeCell ref="A3:D3"/>
    <mergeCell ref="A4:C4"/>
    <mergeCell ref="A5:B5"/>
    <mergeCell ref="D8:D10"/>
    <mergeCell ref="I8:I10"/>
    <mergeCell ref="D12:D20"/>
    <mergeCell ref="I12:I20"/>
    <mergeCell ref="A28:B28"/>
    <mergeCell ref="A34:D34"/>
    <mergeCell ref="F34:H34"/>
    <mergeCell ref="A30:B30"/>
    <mergeCell ref="A31:B31"/>
    <mergeCell ref="A32:D32"/>
    <mergeCell ref="F32:I32"/>
    <mergeCell ref="A33:D33"/>
    <mergeCell ref="F33:I33"/>
  </mergeCells>
  <hyperlinks>
    <hyperlink ref="A33:D33" r:id="rId1" display="The Temporary Provisions on the Management of Indirect Costs in Research Funds" xr:uid="{2CDEF942-49BE-43F8-B17D-CEAB9575B7AC}"/>
    <hyperlink ref="A34:D34" r:id="rId2" display="Sponsored/Horizontal Scientific Research Projects and Fund Management Measures" xr:uid="{92930405-ABB7-467F-8D9B-9FD5E3C9A624}"/>
  </hyperlinks>
  <pageMargins left="0.59055118110236227" right="0.59055118110236227" top="0.39370078740157483" bottom="0.39370078740157483" header="0.31496062992125984" footer="0.31496062992125984"/>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E230-D99F-404C-BA5A-FBECEFFA6B6A}">
  <sheetPr>
    <tabColor rgb="FFFFC000"/>
  </sheetPr>
  <dimension ref="A1:M36"/>
  <sheetViews>
    <sheetView showGridLines="0" topLeftCell="A22" workbookViewId="0">
      <selection activeCell="A29" sqref="A29:B29"/>
    </sheetView>
  </sheetViews>
  <sheetFormatPr defaultRowHeight="14.5" x14ac:dyDescent="0.35"/>
  <cols>
    <col min="1" max="1" width="6.7265625" customWidth="1"/>
    <col min="2" max="2" width="35.7265625" customWidth="1"/>
    <col min="3" max="3" width="17.1796875" customWidth="1"/>
    <col min="4" max="4" width="31" style="15" customWidth="1"/>
  </cols>
  <sheetData>
    <row r="1" spans="1:13" ht="53.25" customHeight="1" x14ac:dyDescent="0.35">
      <c r="A1" s="105" t="s">
        <v>58</v>
      </c>
      <c r="B1" s="105"/>
      <c r="C1" s="105"/>
      <c r="D1" s="105"/>
    </row>
    <row r="2" spans="1:13" ht="37.5" customHeight="1" x14ac:dyDescent="0.35">
      <c r="A2" s="106" t="s">
        <v>50</v>
      </c>
      <c r="B2" s="106"/>
      <c r="C2" s="106"/>
      <c r="D2" s="106"/>
    </row>
    <row r="3" spans="1:13" ht="36.75" customHeight="1" x14ac:dyDescent="0.35">
      <c r="A3" s="107" t="s">
        <v>60</v>
      </c>
      <c r="B3" s="107"/>
      <c r="C3" s="107"/>
      <c r="D3" s="107"/>
    </row>
    <row r="4" spans="1:13" ht="41.25" customHeight="1" x14ac:dyDescent="0.35">
      <c r="A4" s="108" t="s">
        <v>54</v>
      </c>
      <c r="B4" s="108"/>
      <c r="C4" s="108"/>
      <c r="D4" s="14" t="s">
        <v>44</v>
      </c>
    </row>
    <row r="5" spans="1:13" ht="29.25" customHeight="1" x14ac:dyDescent="0.35">
      <c r="A5" s="109" t="s">
        <v>48</v>
      </c>
      <c r="B5" s="110"/>
      <c r="C5" s="38">
        <v>4050</v>
      </c>
      <c r="D5" s="25" t="s">
        <v>42</v>
      </c>
      <c r="E5" s="103"/>
      <c r="F5" s="104"/>
      <c r="G5" s="104"/>
      <c r="H5" s="104"/>
      <c r="I5" s="104"/>
      <c r="J5" s="104"/>
      <c r="K5" s="104"/>
      <c r="L5" s="104"/>
      <c r="M5" s="104"/>
    </row>
    <row r="6" spans="1:13" ht="30" customHeight="1" x14ac:dyDescent="0.35">
      <c r="A6" s="11"/>
      <c r="B6" s="19" t="s">
        <v>47</v>
      </c>
      <c r="C6" s="39">
        <f>C5-C24</f>
        <v>3442.5</v>
      </c>
      <c r="D6" s="20" t="s">
        <v>64</v>
      </c>
    </row>
    <row r="7" spans="1:13" ht="30" customHeight="1" x14ac:dyDescent="0.35">
      <c r="A7" s="12">
        <v>1</v>
      </c>
      <c r="B7" s="24" t="s">
        <v>4</v>
      </c>
      <c r="C7" s="53">
        <v>500</v>
      </c>
      <c r="D7" s="16" t="s">
        <v>59</v>
      </c>
    </row>
    <row r="8" spans="1:13" ht="30" customHeight="1" x14ac:dyDescent="0.35">
      <c r="A8" s="13" t="s">
        <v>17</v>
      </c>
      <c r="B8" s="8" t="s">
        <v>14</v>
      </c>
      <c r="C8" s="41">
        <v>500</v>
      </c>
      <c r="D8" s="97" t="s">
        <v>51</v>
      </c>
    </row>
    <row r="9" spans="1:13" ht="30" customHeight="1" x14ac:dyDescent="0.35">
      <c r="A9" s="13" t="s">
        <v>18</v>
      </c>
      <c r="B9" s="8" t="s">
        <v>15</v>
      </c>
      <c r="C9" s="41"/>
      <c r="D9" s="98"/>
    </row>
    <row r="10" spans="1:13" ht="30" customHeight="1" x14ac:dyDescent="0.35">
      <c r="A10" s="13" t="s">
        <v>19</v>
      </c>
      <c r="B10" s="8" t="s">
        <v>16</v>
      </c>
      <c r="C10" s="41"/>
      <c r="D10" s="99"/>
    </row>
    <row r="11" spans="1:13" ht="30" customHeight="1" x14ac:dyDescent="0.35">
      <c r="A11" s="12">
        <v>2</v>
      </c>
      <c r="B11" s="21" t="s">
        <v>61</v>
      </c>
      <c r="C11" s="42">
        <f>SUM(C12:C20)</f>
        <v>1942.5</v>
      </c>
      <c r="D11" s="22" t="s">
        <v>55</v>
      </c>
    </row>
    <row r="12" spans="1:13" ht="30" customHeight="1" x14ac:dyDescent="0.35">
      <c r="A12" s="13" t="s">
        <v>32</v>
      </c>
      <c r="B12" s="6" t="s">
        <v>20</v>
      </c>
      <c r="C12" s="41">
        <v>1942.5</v>
      </c>
      <c r="D12" s="100" t="s">
        <v>52</v>
      </c>
    </row>
    <row r="13" spans="1:13" ht="30" customHeight="1" x14ac:dyDescent="0.35">
      <c r="A13" s="13" t="s">
        <v>33</v>
      </c>
      <c r="B13" s="6" t="s">
        <v>21</v>
      </c>
      <c r="C13" s="41"/>
      <c r="D13" s="100"/>
      <c r="G13" s="27"/>
    </row>
    <row r="14" spans="1:13" ht="30" customHeight="1" x14ac:dyDescent="0.35">
      <c r="A14" s="13" t="s">
        <v>34</v>
      </c>
      <c r="B14" s="6" t="s">
        <v>22</v>
      </c>
      <c r="C14" s="41"/>
      <c r="D14" s="100"/>
      <c r="G14" s="27"/>
    </row>
    <row r="15" spans="1:13" ht="30" customHeight="1" x14ac:dyDescent="0.35">
      <c r="A15" s="13" t="s">
        <v>35</v>
      </c>
      <c r="B15" s="6" t="s">
        <v>23</v>
      </c>
      <c r="C15" s="41"/>
      <c r="D15" s="100"/>
    </row>
    <row r="16" spans="1:13" ht="52.5" customHeight="1" x14ac:dyDescent="0.35">
      <c r="A16" s="13" t="s">
        <v>36</v>
      </c>
      <c r="B16" s="10" t="s">
        <v>24</v>
      </c>
      <c r="C16" s="41"/>
      <c r="D16" s="100"/>
    </row>
    <row r="17" spans="1:4" ht="30" customHeight="1" x14ac:dyDescent="0.35">
      <c r="A17" s="13" t="s">
        <v>37</v>
      </c>
      <c r="B17" s="6" t="s">
        <v>25</v>
      </c>
      <c r="C17" s="41"/>
      <c r="D17" s="100"/>
    </row>
    <row r="18" spans="1:4" ht="30" customHeight="1" x14ac:dyDescent="0.35">
      <c r="A18" s="13" t="s">
        <v>38</v>
      </c>
      <c r="B18" s="6" t="s">
        <v>26</v>
      </c>
      <c r="C18" s="41"/>
      <c r="D18" s="100"/>
    </row>
    <row r="19" spans="1:4" ht="30" customHeight="1" x14ac:dyDescent="0.35">
      <c r="A19" s="13" t="s">
        <v>39</v>
      </c>
      <c r="B19" s="6" t="s">
        <v>27</v>
      </c>
      <c r="C19" s="41"/>
      <c r="D19" s="100"/>
    </row>
    <row r="20" spans="1:4" ht="30" customHeight="1" x14ac:dyDescent="0.35">
      <c r="A20" s="13" t="s">
        <v>40</v>
      </c>
      <c r="B20" s="9" t="s">
        <v>31</v>
      </c>
      <c r="C20" s="41"/>
      <c r="D20" s="100"/>
    </row>
    <row r="21" spans="1:4" ht="30" customHeight="1" x14ac:dyDescent="0.35">
      <c r="A21" s="12">
        <v>3</v>
      </c>
      <c r="B21" s="7" t="s">
        <v>28</v>
      </c>
      <c r="C21" s="43">
        <v>1000</v>
      </c>
      <c r="D21" s="17" t="s">
        <v>53</v>
      </c>
    </row>
    <row r="22" spans="1:4" ht="30" customHeight="1" x14ac:dyDescent="0.35">
      <c r="A22" s="35" t="s">
        <v>83</v>
      </c>
      <c r="B22" s="7"/>
      <c r="C22" s="43"/>
      <c r="D22" s="34" t="s">
        <v>84</v>
      </c>
    </row>
    <row r="23" spans="1:4" ht="30" customHeight="1" x14ac:dyDescent="0.35">
      <c r="A23" s="35" t="s">
        <v>83</v>
      </c>
      <c r="B23" s="7"/>
      <c r="C23" s="43"/>
      <c r="D23" s="34" t="s">
        <v>84</v>
      </c>
    </row>
    <row r="24" spans="1:4" ht="30" customHeight="1" x14ac:dyDescent="0.35">
      <c r="A24" s="12">
        <v>4</v>
      </c>
      <c r="B24" s="89" t="s">
        <v>13</v>
      </c>
      <c r="C24" s="90">
        <f>C5*15%</f>
        <v>607.5</v>
      </c>
      <c r="D24" s="91" t="s">
        <v>112</v>
      </c>
    </row>
    <row r="25" spans="1:4" ht="34.5" customHeight="1" x14ac:dyDescent="0.35">
      <c r="A25" s="13" t="s">
        <v>32</v>
      </c>
      <c r="B25" s="23" t="s">
        <v>29</v>
      </c>
      <c r="C25" s="44">
        <f>C5*10%</f>
        <v>405</v>
      </c>
      <c r="D25" s="22" t="s">
        <v>56</v>
      </c>
    </row>
    <row r="26" spans="1:4" ht="41.25" customHeight="1" x14ac:dyDescent="0.35">
      <c r="A26" s="13" t="s">
        <v>33</v>
      </c>
      <c r="B26" s="23" t="s">
        <v>30</v>
      </c>
      <c r="C26" s="44">
        <f>C5*5%</f>
        <v>202.5</v>
      </c>
      <c r="D26" s="22" t="s">
        <v>57</v>
      </c>
    </row>
    <row r="27" spans="1:4" ht="15" thickBot="1" x14ac:dyDescent="0.4"/>
    <row r="28" spans="1:4" ht="105" customHeight="1" thickTop="1" thickBot="1" x14ac:dyDescent="0.4">
      <c r="A28" s="122" t="s">
        <v>49</v>
      </c>
      <c r="B28" s="122"/>
      <c r="C28" s="54">
        <f>C7+C11+C21</f>
        <v>3442.5</v>
      </c>
      <c r="D28" s="55" t="str">
        <f>IF((ABS(C28-C6)&lt;0.0001), "Awsome! Your budget plan is correct!", "Oops! Something is wrong, please modify direct cost sub-items by adding/deducting the difference (C29) to ensure it equals to auto calculated direct cost (C6).")</f>
        <v>Awsome! Your budget plan is correct!</v>
      </c>
    </row>
    <row r="29" spans="1:4" ht="114.75" customHeight="1" thickTop="1" thickBot="1" x14ac:dyDescent="0.4">
      <c r="A29" s="122" t="s">
        <v>85</v>
      </c>
      <c r="B29" s="122"/>
      <c r="C29" s="57">
        <f>C28-C6</f>
        <v>0</v>
      </c>
      <c r="D29" s="56" t="s">
        <v>86</v>
      </c>
    </row>
    <row r="30" spans="1:4" ht="44.25" customHeight="1" thickTop="1" thickBot="1" x14ac:dyDescent="0.4">
      <c r="A30" s="101" t="s">
        <v>87</v>
      </c>
      <c r="B30" s="101"/>
      <c r="C30" s="48">
        <f>C7+C11+C21+C22+C23+C24</f>
        <v>4050</v>
      </c>
      <c r="D30" s="49" t="str">
        <f>IF((ABS(C30-C5)&lt;0.0001),"Correct!")</f>
        <v>Correct!</v>
      </c>
    </row>
    <row r="31" spans="1:4" ht="15" thickTop="1" x14ac:dyDescent="0.35"/>
    <row r="34" spans="1:4" ht="25" customHeight="1" x14ac:dyDescent="0.35">
      <c r="A34" s="102" t="s">
        <v>67</v>
      </c>
      <c r="B34" s="102"/>
      <c r="C34" s="102"/>
      <c r="D34" s="102"/>
    </row>
    <row r="35" spans="1:4" ht="25" customHeight="1" x14ac:dyDescent="0.35">
      <c r="A35" s="92" t="s">
        <v>66</v>
      </c>
      <c r="B35" s="92"/>
      <c r="C35" s="92"/>
      <c r="D35" s="92"/>
    </row>
    <row r="36" spans="1:4" ht="25" customHeight="1" x14ac:dyDescent="0.35">
      <c r="A36" s="93" t="s">
        <v>68</v>
      </c>
      <c r="B36" s="93"/>
      <c r="C36" s="93"/>
      <c r="D36" s="93"/>
    </row>
  </sheetData>
  <mergeCells count="14">
    <mergeCell ref="A36:D36"/>
    <mergeCell ref="D8:D10"/>
    <mergeCell ref="D12:D20"/>
    <mergeCell ref="A28:B28"/>
    <mergeCell ref="A30:B30"/>
    <mergeCell ref="A34:D34"/>
    <mergeCell ref="A35:D35"/>
    <mergeCell ref="A29:B29"/>
    <mergeCell ref="E5:M5"/>
    <mergeCell ref="A1:D1"/>
    <mergeCell ref="A2:D2"/>
    <mergeCell ref="A3:D3"/>
    <mergeCell ref="A4:C4"/>
    <mergeCell ref="A5:B5"/>
  </mergeCells>
  <hyperlinks>
    <hyperlink ref="A35:D35" r:id="rId1" display="The Temporary Provisions on the Management of Indirect Costs in Research Funds" xr:uid="{1FC121AB-4A84-4637-AC44-14BEFE4F4899}"/>
    <hyperlink ref="A36:D36" r:id="rId2" display="Sponsored/Horizontal Scientific Research Projects and Fund Management Measures" xr:uid="{598FC00B-4D99-49F0-B25D-09B38DD761E4}"/>
  </hyperlinks>
  <pageMargins left="0.59055118110236227" right="0.59055118110236227" top="0.39370078740157483" bottom="0.39370078740157483" header="0.31496062992125984" footer="0.31496062992125984"/>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F7534-AB2B-448F-869A-310BFE106D27}">
  <dimension ref="A1:A19"/>
  <sheetViews>
    <sheetView showGridLines="0" workbookViewId="0">
      <selection activeCell="A7" sqref="A7"/>
    </sheetView>
  </sheetViews>
  <sheetFormatPr defaultRowHeight="14.5" x14ac:dyDescent="0.35"/>
  <cols>
    <col min="1" max="1" width="62" customWidth="1"/>
  </cols>
  <sheetData>
    <row r="1" spans="1:1" ht="15" x14ac:dyDescent="0.35">
      <c r="A1" s="30" t="s">
        <v>75</v>
      </c>
    </row>
    <row r="2" spans="1:1" ht="15" x14ac:dyDescent="0.35">
      <c r="A2" s="31" t="s">
        <v>69</v>
      </c>
    </row>
    <row r="3" spans="1:1" ht="15" x14ac:dyDescent="0.35">
      <c r="A3" s="31" t="s">
        <v>76</v>
      </c>
    </row>
    <row r="4" spans="1:1" ht="15" x14ac:dyDescent="0.35">
      <c r="A4" s="31" t="s">
        <v>70</v>
      </c>
    </row>
    <row r="5" spans="1:1" ht="15" x14ac:dyDescent="0.35">
      <c r="A5" s="31" t="s">
        <v>77</v>
      </c>
    </row>
    <row r="6" spans="1:1" ht="15" x14ac:dyDescent="0.35">
      <c r="A6" s="31" t="s">
        <v>71</v>
      </c>
    </row>
    <row r="7" spans="1:1" ht="15" x14ac:dyDescent="0.35">
      <c r="A7" s="31" t="s">
        <v>72</v>
      </c>
    </row>
    <row r="8" spans="1:1" ht="15" x14ac:dyDescent="0.35">
      <c r="A8" s="31" t="s">
        <v>73</v>
      </c>
    </row>
    <row r="9" spans="1:1" ht="15" x14ac:dyDescent="0.35">
      <c r="A9" s="31" t="s">
        <v>74</v>
      </c>
    </row>
    <row r="12" spans="1:1" ht="45" x14ac:dyDescent="0.35">
      <c r="A12" s="32" t="s">
        <v>78</v>
      </c>
    </row>
    <row r="13" spans="1:1" ht="60" x14ac:dyDescent="0.35">
      <c r="A13" s="32" t="s">
        <v>79</v>
      </c>
    </row>
    <row r="14" spans="1:1" ht="15.5" x14ac:dyDescent="0.35">
      <c r="A14" s="33"/>
    </row>
    <row r="15" spans="1:1" ht="15" x14ac:dyDescent="0.35">
      <c r="A15" s="32" t="s">
        <v>80</v>
      </c>
    </row>
    <row r="16" spans="1:1" ht="15.5" x14ac:dyDescent="0.35">
      <c r="A16" s="33"/>
    </row>
    <row r="17" spans="1:1" ht="30" x14ac:dyDescent="0.35">
      <c r="A17" s="32" t="s">
        <v>81</v>
      </c>
    </row>
    <row r="18" spans="1:1" ht="15.5" x14ac:dyDescent="0.35">
      <c r="A18" s="33"/>
    </row>
    <row r="19" spans="1:1" ht="15" x14ac:dyDescent="0.35">
      <c r="A19" s="32" t="s">
        <v>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049D487605E94D4B9551DE012EBD0895" ma:contentTypeVersion="124" ma:contentTypeDescription="新建文档。" ma:contentTypeScope="" ma:versionID="16022cdbe5ac0bfccdc7f5821981b29e">
  <xsd:schema xmlns:xsd="http://www.w3.org/2001/XMLSchema" xmlns:xs="http://www.w3.org/2001/XMLSchema" xmlns:p="http://schemas.microsoft.com/office/2006/metadata/properties" xmlns:ns3="856d3376-17f1-4045-967c-af5c1111f651" xmlns:ns4="63665ea3-4a8d-4e0b-a151-85b696a56a92" targetNamespace="http://schemas.microsoft.com/office/2006/metadata/properties" ma:root="true" ma:fieldsID="8cc9d10b9ea315e45255c37acf7b6528" ns3:_="" ns4:_="">
    <xsd:import namespace="856d3376-17f1-4045-967c-af5c1111f651"/>
    <xsd:import namespace="63665ea3-4a8d-4e0b-a151-85b696a56a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3376-17f1-4045-967c-af5c1111f6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665ea3-4a8d-4e0b-a151-85b696a56a92" elementFormDefault="qualified">
    <xsd:import namespace="http://schemas.microsoft.com/office/2006/documentManagement/types"/>
    <xsd:import namespace="http://schemas.microsoft.com/office/infopath/2007/PartnerControls"/>
    <xsd:element name="SharedWithUsers" ma:index="18"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享对象详细信息" ma:internalName="SharedWithDetails" ma:readOnly="true">
      <xsd:simpleType>
        <xsd:restriction base="dms:Note">
          <xsd:maxLength value="255"/>
        </xsd:restriction>
      </xsd:simpleType>
    </xsd:element>
    <xsd:element name="SharingHintHash" ma:index="20" nillable="true" ma:displayName="共享提示哈希"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48CB97-1378-4961-A8B6-59F8DE9DC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3376-17f1-4045-967c-af5c1111f651"/>
    <ds:schemaRef ds:uri="63665ea3-4a8d-4e0b-a151-85b696a56a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3349E0-A1F0-4D2B-AFBA-1DD6A63E6A76}">
  <ds:schemaRefs>
    <ds:schemaRef ds:uri="http://schemas.microsoft.com/sharepoint/v3/contenttype/forms"/>
  </ds:schemaRefs>
</ds:datastoreItem>
</file>

<file path=customXml/itemProps3.xml><?xml version="1.0" encoding="utf-8"?>
<ds:datastoreItem xmlns:ds="http://schemas.openxmlformats.org/officeDocument/2006/customXml" ds:itemID="{ACFCBA7E-8F58-442D-BC3B-F4E45A7A978A}">
  <ds:schemaRefs>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63665ea3-4a8d-4e0b-a151-85b696a56a92"/>
    <ds:schemaRef ds:uri="856d3376-17f1-4045-967c-af5c1111f6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Sheet1</vt:lpstr>
      <vt:lpstr>Vertical_GTIIT Only</vt:lpstr>
      <vt:lpstr>Vertical_with Collaborators</vt:lpstr>
      <vt:lpstr>Overhead_Industry</vt:lpstr>
      <vt:lpstr>Note</vt:lpstr>
      <vt:lpstr>Overhead_Industry!Print_Area</vt:lpstr>
      <vt:lpstr>'Vertical_GTIIT Only'!Print_Area</vt:lpstr>
    </vt:vector>
  </TitlesOfParts>
  <Company>GTIIT.EDU.CN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LI 李惜丽</dc:creator>
  <cp:lastModifiedBy>Rita ZHOU</cp:lastModifiedBy>
  <cp:lastPrinted>2022-01-06T08:53:35Z</cp:lastPrinted>
  <dcterms:created xsi:type="dcterms:W3CDTF">2021-12-23T02:25:11Z</dcterms:created>
  <dcterms:modified xsi:type="dcterms:W3CDTF">2022-01-06T15:02:26Z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0x010100049D487605E94D4B9551DE012EBD0895</vt:lpwstr>
  </property>
</Properties>
</file>