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hutong.zhang\OneDrive - GTIIT\Academic Administration Office\Templates\2021\"/>
    </mc:Choice>
  </mc:AlternateContent>
  <bookViews>
    <workbookView xWindow="0" yWindow="0" windowWidth="15300" windowHeight="11115"/>
  </bookViews>
  <sheets>
    <sheet name="Post Doc" sheetId="3" r:id="rId1"/>
    <sheet name="Salary structure" sheetId="4" r:id="rId2"/>
    <sheet name="salary calculation (Chinese)" sheetId="5" r:id="rId3"/>
    <sheet name="salary calculation (Foreigner)" sheetId="6" r:id="rId4"/>
  </sheets>
  <definedNames>
    <definedName name="_xlnm._FilterDatabase" localSheetId="2" hidden="1">'salary calculation (Chinese)'!$A$1:$T$2</definedName>
    <definedName name="_xlnm._FilterDatabase" localSheetId="3" hidden="1">'salary calculation (Foreigner)'!$A$1:$P$2</definedName>
    <definedName name="_xlnm.Print_Area" localSheetId="3">'salary calculation (Foreigner)'!$B$1:$K$2</definedName>
    <definedName name="_xlnm.Print_Titles" localSheetId="2">'salary calculation (Chinese)'!$1:$1</definedName>
    <definedName name="_xlnm.Print_Titles" localSheetId="3">'salary calculation (Foreigner)'!$1:$1</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2" i="5" l="1"/>
  <c r="N2" i="5" l="1"/>
  <c r="M2" i="5"/>
  <c r="J2" i="5"/>
  <c r="H2" i="5"/>
  <c r="I2" i="5"/>
  <c r="I4" i="5" l="1"/>
  <c r="K2" i="6"/>
  <c r="O2" i="5"/>
  <c r="L2" i="5" l="1"/>
  <c r="E12" i="3"/>
  <c r="E11" i="3" l="1"/>
  <c r="E17" i="3" s="1"/>
  <c r="E8" i="3"/>
</calcChain>
</file>

<file path=xl/sharedStrings.xml><?xml version="1.0" encoding="utf-8"?>
<sst xmlns="http://schemas.openxmlformats.org/spreadsheetml/2006/main" count="95" uniqueCount="90">
  <si>
    <t>Subtotal</t>
  </si>
  <si>
    <t>Description</t>
  </si>
  <si>
    <t>Advisor's signature</t>
  </si>
  <si>
    <t>Program head signature</t>
  </si>
  <si>
    <t>Research Account #:</t>
  </si>
  <si>
    <t>months</t>
  </si>
  <si>
    <t>Starting Date:</t>
  </si>
  <si>
    <t>Months of training</t>
  </si>
  <si>
    <t>Minimum 6 months</t>
  </si>
  <si>
    <t xml:space="preserve">Scholarship </t>
  </si>
  <si>
    <t>Unit RMB</t>
  </si>
  <si>
    <t>Chienes student</t>
  </si>
  <si>
    <t>Program :</t>
  </si>
  <si>
    <t>in RMB</t>
  </si>
  <si>
    <t>Total</t>
  </si>
  <si>
    <t xml:space="preserve">Note: </t>
  </si>
  <si>
    <t xml:space="preserve">Travel allowance </t>
  </si>
  <si>
    <t>Name:</t>
    <phoneticPr fontId="14" type="noConversion"/>
  </si>
  <si>
    <t>if chinese put 1</t>
    <phoneticPr fontId="14" type="noConversion"/>
  </si>
  <si>
    <t>RMB12000/year</t>
    <phoneticPr fontId="14" type="noConversion"/>
  </si>
  <si>
    <t>USD-&gt;CNY</t>
  </si>
  <si>
    <t>Research Scientists</t>
  </si>
  <si>
    <t>(All have PhD's)</t>
  </si>
  <si>
    <t>Monthly RMB</t>
  </si>
  <si>
    <t>Yearly RMB</t>
  </si>
  <si>
    <t>Yearly USD</t>
  </si>
  <si>
    <t>GTIIT Title</t>
  </si>
  <si>
    <t>Technion title</t>
  </si>
  <si>
    <t>Low</t>
  </si>
  <si>
    <t>High</t>
  </si>
  <si>
    <t>Research Fellow*</t>
  </si>
  <si>
    <t xml:space="preserve">   18,750 </t>
  </si>
  <si>
    <t xml:space="preserve">   27,083 </t>
  </si>
  <si>
    <t xml:space="preserve">   33,937 </t>
  </si>
  <si>
    <t xml:space="preserve">     49,020 </t>
  </si>
  <si>
    <t>*Benefits for Research Fellows</t>
  </si>
  <si>
    <t>(similarly if spend time on Technin campus)</t>
  </si>
  <si>
    <t>No bonus, no pension except for compulsory deduction</t>
  </si>
  <si>
    <t>Professional travel allowance: 12,000 RMB/year</t>
  </si>
  <si>
    <t>Health insurance - USD 80 for for foreigners, regular cover for Chinese</t>
    <phoneticPr fontId="14" type="noConversion"/>
  </si>
  <si>
    <t xml:space="preserve">Furnished dorms, but need to pay rent for dorms </t>
    <phoneticPr fontId="14" type="noConversion"/>
  </si>
  <si>
    <t>Airfare for home leave</t>
    <phoneticPr fontId="14" type="noConversion"/>
  </si>
  <si>
    <t xml:space="preserve"> home leave, and other research expenses such as travel allowance for business trip, etc., will be covered by my research account.</t>
  </si>
  <si>
    <t>Advisor's statement: I am hereby committed that the candidate's labor cost including salary, health insurance / social insurance premium, travel cost for</t>
  </si>
  <si>
    <t>No.</t>
  </si>
  <si>
    <t>Program
部门</t>
    <phoneticPr fontId="21" type="noConversion"/>
  </si>
  <si>
    <t>Name 
姓名</t>
    <phoneticPr fontId="21" type="noConversion"/>
  </si>
  <si>
    <t>Job Title
职位</t>
    <phoneticPr fontId="21" type="noConversion"/>
  </si>
  <si>
    <t>Joined Date
入职日期</t>
    <phoneticPr fontId="21" type="noConversion"/>
  </si>
  <si>
    <t>Nationality
国籍</t>
    <phoneticPr fontId="21" type="noConversion"/>
  </si>
  <si>
    <t xml:space="preserve">1.Monthly Salary
月薪 </t>
    <phoneticPr fontId="21" type="noConversion"/>
  </si>
  <si>
    <t xml:space="preserve">2.Individual Social Insurance
个人社保
(8.2%) </t>
    <phoneticPr fontId="21" type="noConversion"/>
  </si>
  <si>
    <t>3.Individual Medical Insurance
个人医保 (2%)</t>
    <phoneticPr fontId="21" type="noConversion"/>
  </si>
  <si>
    <t>4.Individua Housing Fund
个人公积金(12%)</t>
    <phoneticPr fontId="21" type="noConversion"/>
  </si>
  <si>
    <t>5.Individual Income Tax 
个人所得税</t>
    <phoneticPr fontId="21" type="noConversion"/>
  </si>
  <si>
    <t>6.Net Payment
实发工资</t>
    <phoneticPr fontId="21" type="noConversion"/>
  </si>
  <si>
    <t>8.Employer Medical Insurance
单位医保 （6%）</t>
    <phoneticPr fontId="21" type="noConversion"/>
  </si>
  <si>
    <t>9.Employer Housing Fund
单位公积金(12%)</t>
    <phoneticPr fontId="21" type="noConversion"/>
  </si>
  <si>
    <t xml:space="preserve">Chinese 
</t>
    <phoneticPr fontId="21" type="noConversion"/>
  </si>
  <si>
    <t>Remarks:</t>
    <phoneticPr fontId="21" type="noConversion"/>
  </si>
  <si>
    <t>Total amount of Item 2+ Item 3+Item 4+Item 5 will be deducted from the employee's before-tax monthly salary, which shall be considered by the faculty when setting the starting salary for the candidate.</t>
    <phoneticPr fontId="21" type="noConversion"/>
  </si>
  <si>
    <t>Total amount of Item7+ Item 8+Item 9 will be inputted on the budget requisition.</t>
    <phoneticPr fontId="21" type="noConversion"/>
  </si>
  <si>
    <t xml:space="preserve"> As for Item 5, the calculation of  the individual income tax, according to the new national individual income tax regulation, it will be differed according to the candidate's personal situation such as children education cost, housing rent, housing loans, supporting the elderly, continuing education, etc. </t>
    <phoneticPr fontId="21" type="noConversion"/>
  </si>
  <si>
    <t>During the contract terms negotiation period, the specific amount will not be provided to the candidate by GTIIT, it is suggested that the candidate can search the calculation tool on website for the amount estimation.</t>
    <phoneticPr fontId="21" type="noConversion"/>
  </si>
  <si>
    <t>The  ratio of the highlighted  columns are based on the annual local policy of social insurance and housing fund, HR will update these parts once the new ratio is released by the government.</t>
    <phoneticPr fontId="21" type="noConversion"/>
  </si>
  <si>
    <t>Program
部门</t>
    <phoneticPr fontId="21" type="noConversion"/>
  </si>
  <si>
    <t>Name 
姓名</t>
    <phoneticPr fontId="21" type="noConversion"/>
  </si>
  <si>
    <t>Job Title
职位</t>
    <phoneticPr fontId="21" type="noConversion"/>
  </si>
  <si>
    <t>Joined Date
入职日期</t>
    <phoneticPr fontId="21" type="noConversion"/>
  </si>
  <si>
    <t>Nationality
国籍</t>
    <phoneticPr fontId="21" type="noConversion"/>
  </si>
  <si>
    <t xml:space="preserve">1.Monthly Salary
月薪 </t>
    <phoneticPr fontId="21" type="noConversion"/>
  </si>
  <si>
    <t>2.Individual Income Tax 
个人所得税</t>
    <phoneticPr fontId="21" type="noConversion"/>
  </si>
  <si>
    <t xml:space="preserve">3.Rental </t>
    <phoneticPr fontId="21" type="noConversion"/>
  </si>
  <si>
    <t>4.Utility Cost</t>
    <phoneticPr fontId="21" type="noConversion"/>
  </si>
  <si>
    <t>6.Net Payment
实发工资</t>
    <phoneticPr fontId="21" type="noConversion"/>
  </si>
  <si>
    <t>Remarks:</t>
    <phoneticPr fontId="21" type="noConversion"/>
  </si>
  <si>
    <t xml:space="preserve">Total amount of Item 2+ Item 3+Item 4 will be deducted from the employee's before-tax monthly salary. </t>
    <phoneticPr fontId="21" type="noConversion"/>
  </si>
  <si>
    <t xml:space="preserve"> As for Item 2, the calculation of  the individual income tax,  it will be differed according to the candidate's nationality  and the tax exemption treaty between China and his/her country.</t>
    <phoneticPr fontId="21" type="noConversion"/>
  </si>
  <si>
    <t>During the contract terms negotiation period, Finance Department can give the candidate specific anwer according to the candidate's nationality.</t>
    <phoneticPr fontId="21" type="noConversion"/>
  </si>
  <si>
    <t>7.Employer Social Insurance
单位社保
（15.53%）</t>
  </si>
  <si>
    <t>Commercia Insurance (health insurance+accidental insruance)  for foreigners</t>
  </si>
  <si>
    <t xml:space="preserve"> Insurance Ratio</t>
  </si>
  <si>
    <t>Social Insurance for Chinese nationals                         [Auto calculation]</t>
  </si>
  <si>
    <t>Finance -Budget Checking</t>
  </si>
  <si>
    <t>Annual bodycheck</t>
  </si>
  <si>
    <t>Budget Commitment for Post Doctoral Student (Post Doc)  for the period of xx/x/2021-xx/x/2022</t>
  </si>
  <si>
    <t>Applicable to foreign nationals (Maximum RMB10000)</t>
  </si>
  <si>
    <r>
      <t>Base support (Monthly salary before</t>
    </r>
    <r>
      <rPr>
        <b/>
        <sz val="12"/>
        <color rgb="FFFF0000"/>
        <rFont val="Times New Roman"/>
        <family val="1"/>
      </rPr>
      <t>-tax</t>
    </r>
    <r>
      <rPr>
        <sz val="12"/>
        <color rgb="FF000000"/>
        <rFont val="Times New Roman"/>
        <family val="1"/>
      </rPr>
      <t>)
From 18,750-27,000 RMB</t>
    </r>
  </si>
  <si>
    <t>USD200/month/person (equivalent to RMB 1370)  for foreigners, regular cover for Chinese (social insurce and housing fund)</t>
  </si>
  <si>
    <t>PVCAA approval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</si>
</sst>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quot;$&quot;* #,##0.00_);_(&quot;$&quot;* \(#,##0.00\);_(&quot;$&quot;* &quot;-&quot;??_);_(@_)"/>
    <numFmt numFmtId="165" formatCode="_(* #,##0.00_);_(* \(#,##0.00\);_(* &quot;-&quot;??_);_(@_)"/>
    <numFmt numFmtId="166" formatCode="_(&quot;$&quot;* #,##0_);_(&quot;$&quot;* \(#,##0\);_(&quot;$&quot;* &quot;-&quot;??_);_(@_)"/>
    <numFmt numFmtId="167" formatCode="_(&quot;$&quot;* #,##0_);_(&quot;$&quot;* \(#,##0\);_(&quot;$&quot;* &quot;-&quot;?_);_(@_)"/>
    <numFmt numFmtId="168" formatCode="_ [$¥-804]* #,##0_ ;_ [$¥-804]* \-#,##0_ ;_ [$¥-804]* &quot;-&quot;??_ ;_ @_ "/>
    <numFmt numFmtId="169" formatCode="_(* #,##0_);_(* \(#,##0\);_(* &quot;-&quot;??_);_(@_)"/>
    <numFmt numFmtId="170" formatCode="yyyy/m/d;@"/>
  </numFmts>
  <fonts count="27">
    <font>
      <sz val="11"/>
      <color theme="1"/>
      <name val="Calibri"/>
      <family val="2"/>
      <scheme val="minor"/>
    </font>
    <font>
      <b/>
      <sz val="15"/>
      <color theme="3"/>
      <name val="Calibri"/>
      <family val="2"/>
      <scheme val="minor"/>
    </font>
    <font>
      <b/>
      <sz val="11"/>
      <color theme="3"/>
      <name val="Calibri"/>
      <family val="2"/>
      <scheme val="minor"/>
    </font>
    <font>
      <b/>
      <sz val="11"/>
      <color theme="1"/>
      <name val="Calibri"/>
      <family val="2"/>
      <scheme val="minor"/>
    </font>
    <font>
      <sz val="12"/>
      <color theme="1"/>
      <name val="Times New Roman"/>
      <family val="1"/>
    </font>
    <font>
      <sz val="11"/>
      <color rgb="FF000000"/>
      <name val="Times New Roman"/>
      <family val="1"/>
    </font>
    <font>
      <sz val="11"/>
      <color rgb="FF000000"/>
      <name val="Calibri"/>
      <family val="2"/>
    </font>
    <font>
      <sz val="12"/>
      <color theme="1"/>
      <name val="Calibri"/>
      <family val="2"/>
      <scheme val="minor"/>
    </font>
    <font>
      <b/>
      <sz val="12"/>
      <color theme="3"/>
      <name val="Calibri"/>
      <family val="2"/>
      <scheme val="minor"/>
    </font>
    <font>
      <b/>
      <sz val="12"/>
      <color rgb="FF000000"/>
      <name val="Times New Roman"/>
      <family val="1"/>
    </font>
    <font>
      <sz val="12"/>
      <color rgb="FF000000"/>
      <name val="Times New Roman"/>
      <family val="1"/>
    </font>
    <font>
      <sz val="12"/>
      <color rgb="FF000000"/>
      <name val="Calibri"/>
      <family val="2"/>
    </font>
    <font>
      <b/>
      <sz val="12"/>
      <color theme="1"/>
      <name val="Calibri"/>
      <family val="2"/>
      <scheme val="minor"/>
    </font>
    <font>
      <sz val="11"/>
      <color theme="1"/>
      <name val="Calibri"/>
      <family val="2"/>
      <scheme val="minor"/>
    </font>
    <font>
      <sz val="9"/>
      <name val="Calibri"/>
      <family val="3"/>
      <charset val="134"/>
      <scheme val="minor"/>
    </font>
    <font>
      <sz val="12"/>
      <color rgb="FFFF0000"/>
      <name val="Calibri"/>
      <family val="2"/>
      <scheme val="minor"/>
    </font>
    <font>
      <sz val="10"/>
      <color theme="1"/>
      <name val="Times New Roman"/>
      <family val="1"/>
    </font>
    <font>
      <u/>
      <sz val="11"/>
      <color theme="1"/>
      <name val="Calibri"/>
      <family val="2"/>
    </font>
    <font>
      <b/>
      <u/>
      <sz val="11"/>
      <color theme="1"/>
      <name val="Calibri"/>
      <family val="2"/>
    </font>
    <font>
      <sz val="12"/>
      <name val="宋体"/>
      <charset val="134"/>
    </font>
    <font>
      <sz val="14"/>
      <name val="宋体"/>
      <family val="3"/>
      <charset val="134"/>
    </font>
    <font>
      <sz val="9"/>
      <name val="宋体"/>
      <family val="3"/>
      <charset val="134"/>
    </font>
    <font>
      <sz val="20"/>
      <name val="宋体"/>
      <family val="3"/>
      <charset val="134"/>
    </font>
    <font>
      <sz val="14"/>
      <name val="Times New Roman"/>
      <family val="1"/>
    </font>
    <font>
      <sz val="12"/>
      <name val="Times New Roman"/>
      <family val="1"/>
    </font>
    <font>
      <sz val="12"/>
      <name val="宋体"/>
      <family val="3"/>
      <charset val="134"/>
    </font>
    <font>
      <b/>
      <sz val="12"/>
      <color rgb="FFFF0000"/>
      <name val="Times New Roman"/>
      <family val="1"/>
    </font>
  </fonts>
  <fills count="7">
    <fill>
      <patternFill patternType="none"/>
    </fill>
    <fill>
      <patternFill patternType="gray125"/>
    </fill>
    <fill>
      <patternFill patternType="solid">
        <fgColor rgb="FFFFFFFF"/>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2" tint="-9.9978637043366805E-2"/>
        <bgColor indexed="64"/>
      </patternFill>
    </fill>
  </fills>
  <borders count="22">
    <border>
      <left/>
      <right/>
      <top/>
      <bottom/>
      <diagonal/>
    </border>
    <border>
      <left/>
      <right/>
      <top/>
      <bottom style="thick">
        <color theme="4"/>
      </bottom>
      <diagonal/>
    </border>
    <border>
      <left/>
      <right/>
      <top/>
      <bottom style="medium">
        <color theme="4" tint="0.39997558519241921"/>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medium">
        <color indexed="64"/>
      </left>
      <right style="thin">
        <color auto="1"/>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double">
        <color theme="8"/>
      </top>
      <bottom/>
      <diagonal/>
    </border>
    <border>
      <left/>
      <right/>
      <top style="thin">
        <color theme="4"/>
      </top>
      <bottom/>
      <diagonal/>
    </border>
    <border>
      <left style="thin">
        <color auto="1"/>
      </left>
      <right/>
      <top/>
      <bottom style="thin">
        <color auto="1"/>
      </bottom>
      <diagonal/>
    </border>
    <border>
      <left/>
      <right style="thin">
        <color auto="1"/>
      </right>
      <top/>
      <bottom/>
      <diagonal/>
    </border>
  </borders>
  <cellStyleXfs count="9">
    <xf numFmtId="168" fontId="0" fillId="0" borderId="0"/>
    <xf numFmtId="168" fontId="1" fillId="0" borderId="1" applyNumberFormat="0" applyFill="0" applyAlignment="0" applyProtection="0"/>
    <xf numFmtId="168" fontId="2" fillId="0" borderId="2" applyNumberFormat="0" applyFill="0" applyAlignment="0" applyProtection="0"/>
    <xf numFmtId="168" fontId="3" fillId="0" borderId="3" applyNumberFormat="0" applyFill="0" applyAlignment="0" applyProtection="0"/>
    <xf numFmtId="164" fontId="1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9" fillId="0" borderId="0"/>
    <xf numFmtId="0" fontId="25" fillId="0" borderId="0"/>
  </cellStyleXfs>
  <cellXfs count="160">
    <xf numFmtId="168" fontId="0" fillId="0" borderId="0" xfId="0"/>
    <xf numFmtId="168" fontId="0" fillId="0" borderId="0" xfId="0" applyFont="1"/>
    <xf numFmtId="168" fontId="4" fillId="0" borderId="0" xfId="0" applyFont="1" applyAlignment="1">
      <alignment horizontal="left" vertical="center"/>
    </xf>
    <xf numFmtId="168" fontId="7" fillId="0" borderId="0" xfId="0" applyFont="1"/>
    <xf numFmtId="168" fontId="8" fillId="0" borderId="2" xfId="2" applyFont="1"/>
    <xf numFmtId="168" fontId="9" fillId="0" borderId="4" xfId="0" applyFont="1" applyBorder="1" applyAlignment="1">
      <alignment horizontal="center" vertical="center"/>
    </xf>
    <xf numFmtId="3" fontId="10" fillId="0" borderId="4" xfId="0" applyNumberFormat="1" applyFont="1" applyBorder="1" applyAlignment="1">
      <alignment vertical="center"/>
    </xf>
    <xf numFmtId="168" fontId="11" fillId="0" borderId="4" xfId="0" applyFont="1" applyBorder="1" applyAlignment="1">
      <alignment vertical="center"/>
    </xf>
    <xf numFmtId="168" fontId="6" fillId="0" borderId="4" xfId="0" applyFont="1" applyBorder="1" applyAlignment="1">
      <alignment vertical="center" wrapText="1"/>
    </xf>
    <xf numFmtId="168" fontId="10" fillId="3" borderId="8" xfId="0" applyFont="1" applyFill="1" applyBorder="1" applyAlignment="1">
      <alignment horizontal="center" vertical="center" wrapText="1"/>
    </xf>
    <xf numFmtId="168" fontId="10" fillId="2" borderId="0" xfId="0" applyFont="1" applyFill="1" applyBorder="1" applyAlignment="1">
      <alignment horizontal="center" vertical="center"/>
    </xf>
    <xf numFmtId="166" fontId="12" fillId="0" borderId="0" xfId="4" applyNumberFormat="1" applyFont="1" applyBorder="1" applyAlignment="1">
      <alignment vertical="center" wrapText="1"/>
    </xf>
    <xf numFmtId="168" fontId="12" fillId="0" borderId="0" xfId="0" applyFont="1" applyFill="1" applyAlignment="1">
      <alignment horizontal="center"/>
    </xf>
    <xf numFmtId="168" fontId="12" fillId="0" borderId="0" xfId="0" applyFont="1" applyAlignment="1">
      <alignment horizontal="left" wrapText="1"/>
    </xf>
    <xf numFmtId="168" fontId="10" fillId="2" borderId="4" xfId="0" applyFont="1" applyFill="1" applyBorder="1" applyAlignment="1">
      <alignment horizontal="center" vertical="center" wrapText="1"/>
    </xf>
    <xf numFmtId="168" fontId="9" fillId="0" borderId="4" xfId="0" applyFont="1" applyBorder="1" applyAlignment="1">
      <alignment horizontal="left" vertical="center"/>
    </xf>
    <xf numFmtId="168" fontId="7" fillId="4" borderId="0" xfId="0" applyFont="1" applyFill="1"/>
    <xf numFmtId="168" fontId="9" fillId="0" borderId="4" xfId="5" applyNumberFormat="1" applyFont="1" applyBorder="1" applyAlignment="1">
      <alignment horizontal="center" vertical="center"/>
    </xf>
    <xf numFmtId="168" fontId="10" fillId="0" borderId="4" xfId="4" applyNumberFormat="1" applyFont="1" applyFill="1" applyBorder="1" applyAlignment="1">
      <alignment vertical="center"/>
    </xf>
    <xf numFmtId="168" fontId="10" fillId="0" borderId="4" xfId="4" applyNumberFormat="1" applyFont="1" applyBorder="1" applyAlignment="1">
      <alignment vertical="center"/>
    </xf>
    <xf numFmtId="169" fontId="9" fillId="0" borderId="0" xfId="5" applyNumberFormat="1" applyFont="1" applyBorder="1" applyAlignment="1">
      <alignment horizontal="center" vertical="center"/>
    </xf>
    <xf numFmtId="168" fontId="10" fillId="2" borderId="7" xfId="0" applyFont="1" applyFill="1" applyBorder="1" applyAlignment="1">
      <alignment horizontal="center" vertical="center"/>
    </xf>
    <xf numFmtId="168" fontId="8" fillId="0" borderId="2" xfId="2" applyFont="1" applyAlignment="1">
      <alignment horizontal="center"/>
    </xf>
    <xf numFmtId="168" fontId="10" fillId="0" borderId="4" xfId="0" applyFont="1" applyFill="1" applyBorder="1" applyAlignment="1">
      <alignment horizontal="center" vertical="center"/>
    </xf>
    <xf numFmtId="168" fontId="7" fillId="0" borderId="7" xfId="0" applyFont="1" applyFill="1" applyBorder="1" applyAlignment="1">
      <alignment horizontal="center"/>
    </xf>
    <xf numFmtId="166" fontId="10" fillId="0" borderId="4" xfId="4" applyNumberFormat="1" applyFont="1" applyFill="1" applyBorder="1" applyAlignment="1">
      <alignment vertical="center" wrapText="1"/>
    </xf>
    <xf numFmtId="3" fontId="10" fillId="0" borderId="4" xfId="0" applyNumberFormat="1" applyFont="1" applyFill="1" applyBorder="1" applyAlignment="1">
      <alignment vertical="center" wrapText="1"/>
    </xf>
    <xf numFmtId="168" fontId="5" fillId="0" borderId="4" xfId="0" applyFont="1" applyFill="1" applyBorder="1" applyAlignment="1">
      <alignment vertical="center" wrapText="1"/>
    </xf>
    <xf numFmtId="168" fontId="7" fillId="0" borderId="0" xfId="0" applyFont="1" applyFill="1"/>
    <xf numFmtId="168" fontId="10" fillId="0" borderId="4" xfId="0" applyFont="1" applyFill="1" applyBorder="1" applyAlignment="1">
      <alignment horizontal="center" vertical="center" wrapText="1"/>
    </xf>
    <xf numFmtId="168" fontId="10" fillId="0" borderId="8" xfId="4" applyNumberFormat="1" applyFont="1" applyFill="1" applyBorder="1" applyAlignment="1">
      <alignment vertical="center" wrapText="1"/>
    </xf>
    <xf numFmtId="168" fontId="5" fillId="0" borderId="9" xfId="0" applyFont="1" applyFill="1" applyBorder="1" applyAlignment="1">
      <alignment vertical="center" wrapText="1"/>
    </xf>
    <xf numFmtId="3" fontId="10" fillId="0" borderId="5" xfId="0" applyNumberFormat="1" applyFont="1" applyFill="1" applyBorder="1" applyAlignment="1">
      <alignment vertical="center" wrapText="1"/>
    </xf>
    <xf numFmtId="168" fontId="10" fillId="0" borderId="5" xfId="4" applyNumberFormat="1" applyFont="1" applyFill="1" applyBorder="1" applyAlignment="1">
      <alignment vertical="center"/>
    </xf>
    <xf numFmtId="3" fontId="10" fillId="0" borderId="6" xfId="0" applyNumberFormat="1" applyFont="1" applyFill="1" applyBorder="1" applyAlignment="1">
      <alignment vertical="center" wrapText="1"/>
    </xf>
    <xf numFmtId="3" fontId="10" fillId="3" borderId="11" xfId="0" applyNumberFormat="1" applyFont="1" applyFill="1" applyBorder="1" applyAlignment="1">
      <alignment vertical="center" wrapText="1"/>
    </xf>
    <xf numFmtId="168" fontId="12" fillId="3" borderId="12" xfId="4" applyNumberFormat="1" applyFont="1" applyFill="1" applyBorder="1" applyAlignment="1">
      <alignment vertical="center" wrapText="1"/>
    </xf>
    <xf numFmtId="14" fontId="8" fillId="0" borderId="2" xfId="2" applyNumberFormat="1" applyFont="1"/>
    <xf numFmtId="168" fontId="8" fillId="0" borderId="2" xfId="2" applyFont="1" applyAlignment="1">
      <alignment wrapText="1"/>
    </xf>
    <xf numFmtId="168" fontId="6" fillId="0" borderId="4" xfId="0" applyFont="1" applyBorder="1" applyAlignment="1">
      <alignment horizontal="left" vertical="center" wrapText="1"/>
    </xf>
    <xf numFmtId="168" fontId="16" fillId="0" borderId="13" xfId="0" applyFont="1" applyBorder="1" applyAlignment="1">
      <alignment vertical="top"/>
    </xf>
    <xf numFmtId="168" fontId="16" fillId="0" borderId="12" xfId="0" applyFont="1" applyBorder="1" applyAlignment="1">
      <alignment vertical="top"/>
    </xf>
    <xf numFmtId="168" fontId="17" fillId="0" borderId="12" xfId="0" applyFont="1" applyBorder="1" applyAlignment="1">
      <alignment vertical="center"/>
    </xf>
    <xf numFmtId="168" fontId="16" fillId="0" borderId="15" xfId="0" applyFont="1" applyBorder="1" applyAlignment="1">
      <alignment vertical="top"/>
    </xf>
    <xf numFmtId="168" fontId="16" fillId="0" borderId="16" xfId="0" applyFont="1" applyBorder="1" applyAlignment="1">
      <alignment vertical="top"/>
    </xf>
    <xf numFmtId="168" fontId="18" fillId="0" borderId="15" xfId="0" applyFont="1" applyBorder="1" applyAlignment="1">
      <alignment vertical="center"/>
    </xf>
    <xf numFmtId="168" fontId="17" fillId="0" borderId="16" xfId="0" applyFont="1" applyBorder="1" applyAlignment="1">
      <alignment vertical="center"/>
    </xf>
    <xf numFmtId="168" fontId="18" fillId="0" borderId="16" xfId="0" applyFont="1" applyBorder="1" applyAlignment="1">
      <alignment vertical="center"/>
    </xf>
    <xf numFmtId="3" fontId="18" fillId="0" borderId="16" xfId="0" applyNumberFormat="1" applyFont="1" applyBorder="1" applyAlignment="1">
      <alignment vertical="center"/>
    </xf>
    <xf numFmtId="2" fontId="17" fillId="0" borderId="12" xfId="0" applyNumberFormat="1" applyFont="1" applyBorder="1" applyAlignment="1">
      <alignment vertical="center"/>
    </xf>
    <xf numFmtId="168" fontId="15" fillId="0" borderId="0" xfId="0" applyFont="1" applyAlignment="1">
      <alignment wrapText="1"/>
    </xf>
    <xf numFmtId="168" fontId="7" fillId="0" borderId="0" xfId="0" applyFont="1" applyAlignment="1">
      <alignment wrapText="1"/>
    </xf>
    <xf numFmtId="168" fontId="12" fillId="2" borderId="19" xfId="3" applyFont="1" applyFill="1" applyBorder="1" applyAlignment="1">
      <alignment horizontal="center" vertical="center"/>
    </xf>
    <xf numFmtId="3" fontId="12" fillId="0" borderId="19" xfId="3" applyNumberFormat="1" applyFont="1" applyBorder="1" applyAlignment="1">
      <alignment vertical="center" wrapText="1"/>
    </xf>
    <xf numFmtId="167" fontId="12" fillId="0" borderId="19" xfId="3" applyNumberFormat="1" applyFont="1" applyBorder="1" applyAlignment="1">
      <alignment vertical="center" wrapText="1"/>
    </xf>
    <xf numFmtId="168" fontId="7" fillId="0" borderId="18" xfId="0" applyFont="1" applyBorder="1"/>
    <xf numFmtId="168" fontId="15" fillId="0" borderId="18" xfId="0" applyFont="1" applyBorder="1" applyAlignment="1">
      <alignment wrapText="1"/>
    </xf>
    <xf numFmtId="168" fontId="7" fillId="0" borderId="18" xfId="0" applyFont="1" applyBorder="1" applyAlignment="1">
      <alignment wrapText="1"/>
    </xf>
    <xf numFmtId="168" fontId="8" fillId="0" borderId="0" xfId="2" applyFont="1" applyBorder="1"/>
    <xf numFmtId="168" fontId="10" fillId="3" borderId="20" xfId="0" applyFont="1" applyFill="1" applyBorder="1" applyAlignment="1">
      <alignment horizontal="center" vertical="center" wrapText="1"/>
    </xf>
    <xf numFmtId="168" fontId="9" fillId="0" borderId="4" xfId="0" applyFont="1" applyBorder="1" applyAlignment="1">
      <alignment horizontal="center" vertical="center" wrapText="1"/>
    </xf>
    <xf numFmtId="0" fontId="20" fillId="0" borderId="4" xfId="7" applyFont="1" applyFill="1" applyBorder="1" applyAlignment="1">
      <alignment horizontal="center" vertical="center"/>
    </xf>
    <xf numFmtId="0" fontId="20" fillId="0" borderId="4" xfId="7" applyFont="1" applyFill="1" applyBorder="1" applyAlignment="1">
      <alignment horizontal="center" vertical="center" wrapText="1"/>
    </xf>
    <xf numFmtId="40" fontId="20" fillId="0" borderId="4" xfId="7" applyNumberFormat="1" applyFont="1" applyFill="1" applyBorder="1" applyAlignment="1">
      <alignment horizontal="center" vertical="center" wrapText="1"/>
    </xf>
    <xf numFmtId="40" fontId="20" fillId="5" borderId="4" xfId="7" applyNumberFormat="1" applyFont="1" applyFill="1" applyBorder="1" applyAlignment="1" applyProtection="1">
      <alignment horizontal="center" vertical="center" wrapText="1"/>
    </xf>
    <xf numFmtId="40" fontId="20" fillId="6" borderId="4" xfId="7" applyNumberFormat="1" applyFont="1" applyFill="1" applyBorder="1" applyAlignment="1" applyProtection="1">
      <alignment horizontal="center" vertical="center" wrapText="1"/>
    </xf>
    <xf numFmtId="0" fontId="20" fillId="0" borderId="0" xfId="7" applyNumberFormat="1" applyFont="1" applyFill="1" applyAlignment="1">
      <alignment horizontal="center" vertical="center" wrapText="1"/>
    </xf>
    <xf numFmtId="0" fontId="20" fillId="0" borderId="0" xfId="7" applyFont="1" applyFill="1" applyAlignment="1">
      <alignment horizontal="center" vertical="center" wrapText="1"/>
    </xf>
    <xf numFmtId="0" fontId="20" fillId="0" borderId="0" xfId="7" applyFont="1" applyFill="1" applyAlignment="1">
      <alignment horizontal="center" vertical="center"/>
    </xf>
    <xf numFmtId="170" fontId="20" fillId="0" borderId="4" xfId="7" applyNumberFormat="1" applyFont="1" applyFill="1" applyBorder="1" applyAlignment="1">
      <alignment horizontal="center" vertical="center" wrapText="1"/>
    </xf>
    <xf numFmtId="14" fontId="20" fillId="0" borderId="4" xfId="7" applyNumberFormat="1" applyFont="1" applyFill="1" applyBorder="1" applyAlignment="1">
      <alignment horizontal="center" vertical="center" wrapText="1"/>
    </xf>
    <xf numFmtId="40" fontId="20" fillId="0" borderId="4" xfId="7" applyNumberFormat="1" applyFont="1" applyFill="1" applyBorder="1" applyAlignment="1">
      <alignment horizontal="center" vertical="center"/>
    </xf>
    <xf numFmtId="40" fontId="20" fillId="5" borderId="4" xfId="7" applyNumberFormat="1" applyFont="1" applyFill="1" applyBorder="1" applyAlignment="1" applyProtection="1">
      <alignment horizontal="center" vertical="center"/>
    </xf>
    <xf numFmtId="40" fontId="20" fillId="6" borderId="4" xfId="7" applyNumberFormat="1" applyFont="1" applyFill="1" applyBorder="1" applyAlignment="1" applyProtection="1">
      <alignment horizontal="center" vertical="center"/>
    </xf>
    <xf numFmtId="40" fontId="20" fillId="0" borderId="0" xfId="7" applyNumberFormat="1" applyFont="1" applyFill="1" applyAlignment="1">
      <alignment horizontal="center" vertical="center"/>
    </xf>
    <xf numFmtId="14" fontId="20" fillId="0" borderId="0" xfId="7" applyNumberFormat="1" applyFont="1" applyFill="1" applyAlignment="1">
      <alignment horizontal="center" vertical="center"/>
    </xf>
    <xf numFmtId="0" fontId="22" fillId="0" borderId="0" xfId="7" applyFont="1" applyFill="1" applyAlignment="1">
      <alignment horizontal="left"/>
    </xf>
    <xf numFmtId="0" fontId="19" fillId="0" borderId="0" xfId="7" applyFill="1" applyAlignment="1">
      <alignment horizontal="left"/>
    </xf>
    <xf numFmtId="40" fontId="19" fillId="0" borderId="0" xfId="7" applyNumberFormat="1" applyFill="1" applyAlignment="1">
      <alignment horizontal="left"/>
    </xf>
    <xf numFmtId="0" fontId="19" fillId="0" borderId="0" xfId="7" applyNumberFormat="1" applyFill="1" applyAlignment="1">
      <alignment horizontal="left"/>
    </xf>
    <xf numFmtId="0" fontId="23" fillId="0" borderId="0" xfId="7" applyFont="1" applyFill="1" applyAlignment="1">
      <alignment horizontal="left"/>
    </xf>
    <xf numFmtId="0" fontId="24" fillId="0" borderId="0" xfId="7" applyFont="1" applyFill="1" applyAlignment="1">
      <alignment horizontal="left"/>
    </xf>
    <xf numFmtId="40" fontId="24" fillId="0" borderId="0" xfId="7" applyNumberFormat="1" applyFont="1" applyFill="1" applyAlignment="1">
      <alignment horizontal="left"/>
    </xf>
    <xf numFmtId="0" fontId="24" fillId="0" borderId="0" xfId="7" applyNumberFormat="1" applyFont="1" applyFill="1" applyAlignment="1">
      <alignment horizontal="left"/>
    </xf>
    <xf numFmtId="0" fontId="23" fillId="0" borderId="0" xfId="7" applyFont="1" applyFill="1" applyAlignment="1">
      <alignment horizontal="right"/>
    </xf>
    <xf numFmtId="40" fontId="23" fillId="0" borderId="0" xfId="7" applyNumberFormat="1" applyFont="1" applyFill="1" applyAlignment="1">
      <alignment horizontal="left"/>
    </xf>
    <xf numFmtId="0" fontId="23" fillId="0" borderId="0" xfId="7" applyNumberFormat="1" applyFont="1" applyFill="1" applyAlignment="1">
      <alignment horizontal="center"/>
    </xf>
    <xf numFmtId="0" fontId="23" fillId="0" borderId="0" xfId="7" applyFont="1" applyFill="1" applyAlignment="1">
      <alignment horizontal="center"/>
    </xf>
    <xf numFmtId="0" fontId="24" fillId="0" borderId="0" xfId="7" applyFont="1" applyFill="1" applyAlignment="1">
      <alignment horizontal="center"/>
    </xf>
    <xf numFmtId="40" fontId="24" fillId="0" borderId="0" xfId="7" applyNumberFormat="1" applyFont="1" applyFill="1" applyAlignment="1">
      <alignment horizontal="center"/>
    </xf>
    <xf numFmtId="0" fontId="24" fillId="0" borderId="0" xfId="7" applyNumberFormat="1" applyFont="1" applyFill="1" applyAlignment="1">
      <alignment horizontal="center"/>
    </xf>
    <xf numFmtId="40" fontId="25" fillId="0" borderId="0" xfId="7" applyNumberFormat="1" applyFont="1" applyFill="1" applyAlignment="1">
      <alignment horizontal="center"/>
    </xf>
    <xf numFmtId="0" fontId="25" fillId="0" borderId="0" xfId="7" applyNumberFormat="1" applyFont="1" applyFill="1" applyAlignment="1">
      <alignment horizontal="center"/>
    </xf>
    <xf numFmtId="0" fontId="25" fillId="0" borderId="0" xfId="7" applyFont="1" applyFill="1" applyAlignment="1">
      <alignment horizontal="center"/>
    </xf>
    <xf numFmtId="0" fontId="22" fillId="0" borderId="0" xfId="7" applyFont="1" applyFill="1" applyAlignment="1">
      <alignment horizontal="center"/>
    </xf>
    <xf numFmtId="0" fontId="19" fillId="0" borderId="0" xfId="7" applyFill="1" applyAlignment="1">
      <alignment horizontal="center"/>
    </xf>
    <xf numFmtId="40" fontId="19" fillId="0" borderId="0" xfId="7" applyNumberFormat="1" applyFill="1" applyAlignment="1">
      <alignment horizontal="center"/>
    </xf>
    <xf numFmtId="0" fontId="19" fillId="0" borderId="0" xfId="7" applyNumberFormat="1" applyFill="1" applyAlignment="1">
      <alignment horizontal="center"/>
    </xf>
    <xf numFmtId="0" fontId="20" fillId="0" borderId="4" xfId="8" applyFont="1" applyFill="1" applyBorder="1" applyAlignment="1">
      <alignment horizontal="center" vertical="center"/>
    </xf>
    <xf numFmtId="0" fontId="20" fillId="0" borderId="4" xfId="8" applyFont="1" applyFill="1" applyBorder="1" applyAlignment="1">
      <alignment horizontal="center" vertical="center" wrapText="1"/>
    </xf>
    <xf numFmtId="40" fontId="20" fillId="0" borderId="4" xfId="8" applyNumberFormat="1" applyFont="1" applyFill="1" applyBorder="1" applyAlignment="1">
      <alignment horizontal="center" vertical="center" wrapText="1"/>
    </xf>
    <xf numFmtId="40" fontId="20" fillId="0" borderId="4" xfId="8" applyNumberFormat="1" applyFont="1" applyFill="1" applyBorder="1" applyAlignment="1" applyProtection="1">
      <alignment horizontal="center" vertical="center" wrapText="1"/>
    </xf>
    <xf numFmtId="40" fontId="20" fillId="5" borderId="4" xfId="8" applyNumberFormat="1" applyFont="1" applyFill="1" applyBorder="1" applyAlignment="1" applyProtection="1">
      <alignment horizontal="center" vertical="center" wrapText="1"/>
    </xf>
    <xf numFmtId="0" fontId="20" fillId="0" borderId="0" xfId="8" applyNumberFormat="1" applyFont="1" applyFill="1" applyAlignment="1">
      <alignment horizontal="center" vertical="center" wrapText="1"/>
    </xf>
    <xf numFmtId="0" fontId="20" fillId="0" borderId="0" xfId="8" applyFont="1" applyFill="1" applyAlignment="1">
      <alignment horizontal="center" vertical="center" wrapText="1"/>
    </xf>
    <xf numFmtId="0" fontId="20" fillId="0" borderId="0" xfId="8" applyFont="1" applyFill="1" applyAlignment="1">
      <alignment horizontal="center" vertical="center"/>
    </xf>
    <xf numFmtId="170" fontId="20" fillId="0" borderId="4" xfId="8" applyNumberFormat="1" applyFont="1" applyFill="1" applyBorder="1" applyAlignment="1">
      <alignment horizontal="center" vertical="center" wrapText="1"/>
    </xf>
    <xf numFmtId="14" fontId="20" fillId="0" borderId="4" xfId="8" applyNumberFormat="1" applyFont="1" applyFill="1" applyBorder="1" applyAlignment="1">
      <alignment horizontal="center" vertical="center" wrapText="1"/>
    </xf>
    <xf numFmtId="40" fontId="20" fillId="0" borderId="4" xfId="8" applyNumberFormat="1" applyFont="1" applyFill="1" applyBorder="1" applyAlignment="1">
      <alignment horizontal="center" vertical="center"/>
    </xf>
    <xf numFmtId="40" fontId="20" fillId="0" borderId="4" xfId="8" applyNumberFormat="1" applyFont="1" applyFill="1" applyBorder="1" applyAlignment="1" applyProtection="1">
      <alignment horizontal="center" vertical="center"/>
    </xf>
    <xf numFmtId="40" fontId="20" fillId="5" borderId="4" xfId="8" applyNumberFormat="1" applyFont="1" applyFill="1" applyBorder="1" applyAlignment="1" applyProtection="1">
      <alignment horizontal="center" vertical="center"/>
    </xf>
    <xf numFmtId="40" fontId="20" fillId="0" borderId="0" xfId="8" applyNumberFormat="1" applyFont="1" applyFill="1" applyAlignment="1">
      <alignment horizontal="center" vertical="center"/>
    </xf>
    <xf numFmtId="14" fontId="20" fillId="0" borderId="0" xfId="8" applyNumberFormat="1" applyFont="1" applyFill="1" applyAlignment="1">
      <alignment horizontal="center" vertical="center"/>
    </xf>
    <xf numFmtId="0" fontId="22" fillId="0" borderId="0" xfId="8" applyFont="1" applyFill="1" applyAlignment="1">
      <alignment horizontal="left"/>
    </xf>
    <xf numFmtId="0" fontId="25" fillId="0" borderId="0" xfId="8" applyFill="1" applyAlignment="1">
      <alignment horizontal="left"/>
    </xf>
    <xf numFmtId="40" fontId="25" fillId="0" borderId="0" xfId="8" applyNumberFormat="1" applyFill="1" applyAlignment="1">
      <alignment horizontal="left"/>
    </xf>
    <xf numFmtId="0" fontId="25" fillId="0" borderId="0" xfId="8" applyNumberFormat="1" applyFill="1" applyAlignment="1">
      <alignment horizontal="left"/>
    </xf>
    <xf numFmtId="0" fontId="23" fillId="0" borderId="0" xfId="8" applyFont="1" applyFill="1" applyAlignment="1">
      <alignment horizontal="left"/>
    </xf>
    <xf numFmtId="0" fontId="24" fillId="0" borderId="0" xfId="8" applyFont="1" applyFill="1" applyAlignment="1">
      <alignment horizontal="left"/>
    </xf>
    <xf numFmtId="40" fontId="24" fillId="0" borderId="0" xfId="8" applyNumberFormat="1" applyFont="1" applyFill="1" applyAlignment="1">
      <alignment horizontal="left"/>
    </xf>
    <xf numFmtId="0" fontId="24" fillId="0" borderId="0" xfId="8" applyNumberFormat="1" applyFont="1" applyFill="1" applyAlignment="1">
      <alignment horizontal="left"/>
    </xf>
    <xf numFmtId="0" fontId="23" fillId="0" borderId="0" xfId="8" applyFont="1" applyFill="1" applyAlignment="1">
      <alignment horizontal="right"/>
    </xf>
    <xf numFmtId="40" fontId="23" fillId="0" borderId="0" xfId="8" applyNumberFormat="1" applyFont="1" applyFill="1" applyAlignment="1">
      <alignment horizontal="left"/>
    </xf>
    <xf numFmtId="0" fontId="23" fillId="0" borderId="0" xfId="8" applyNumberFormat="1" applyFont="1" applyFill="1" applyAlignment="1">
      <alignment horizontal="center"/>
    </xf>
    <xf numFmtId="0" fontId="23" fillId="0" borderId="0" xfId="8" applyFont="1" applyFill="1" applyAlignment="1">
      <alignment horizontal="center"/>
    </xf>
    <xf numFmtId="0" fontId="24" fillId="0" borderId="0" xfId="8" applyFont="1" applyFill="1" applyAlignment="1">
      <alignment horizontal="center"/>
    </xf>
    <xf numFmtId="40" fontId="24" fillId="0" borderId="0" xfId="8" applyNumberFormat="1" applyFont="1" applyFill="1" applyAlignment="1">
      <alignment horizontal="center"/>
    </xf>
    <xf numFmtId="0" fontId="24" fillId="0" borderId="0" xfId="8" applyNumberFormat="1" applyFont="1" applyFill="1" applyAlignment="1">
      <alignment horizontal="center"/>
    </xf>
    <xf numFmtId="40" fontId="25" fillId="0" borderId="0" xfId="8" applyNumberFormat="1" applyFont="1" applyFill="1" applyAlignment="1">
      <alignment horizontal="center"/>
    </xf>
    <xf numFmtId="0" fontId="25" fillId="0" borderId="0" xfId="8" applyNumberFormat="1" applyFont="1" applyFill="1" applyAlignment="1">
      <alignment horizontal="center"/>
    </xf>
    <xf numFmtId="0" fontId="25" fillId="0" borderId="0" xfId="8" applyFont="1" applyFill="1" applyAlignment="1">
      <alignment horizontal="center"/>
    </xf>
    <xf numFmtId="0" fontId="22" fillId="0" borderId="0" xfId="8" applyFont="1" applyFill="1" applyAlignment="1">
      <alignment horizontal="center"/>
    </xf>
    <xf numFmtId="0" fontId="25" fillId="0" borderId="0" xfId="8" applyFill="1" applyAlignment="1">
      <alignment horizontal="center"/>
    </xf>
    <xf numFmtId="40" fontId="25" fillId="0" borderId="0" xfId="8" applyNumberFormat="1" applyFill="1" applyAlignment="1">
      <alignment horizontal="center"/>
    </xf>
    <xf numFmtId="0" fontId="25" fillId="0" borderId="0" xfId="8" applyNumberFormat="1" applyFill="1" applyAlignment="1">
      <alignment horizontal="center"/>
    </xf>
    <xf numFmtId="168" fontId="7" fillId="0" borderId="4" xfId="0" applyFont="1" applyBorder="1"/>
    <xf numFmtId="2" fontId="10" fillId="0" borderId="4" xfId="6" applyNumberFormat="1" applyFont="1" applyBorder="1" applyAlignment="1">
      <alignment horizontal="center" vertical="center" wrapText="1"/>
    </xf>
    <xf numFmtId="168" fontId="10" fillId="0" borderId="5" xfId="0" applyFont="1" applyFill="1" applyBorder="1" applyAlignment="1">
      <alignment horizontal="center" vertical="center"/>
    </xf>
    <xf numFmtId="166" fontId="10" fillId="0" borderId="8" xfId="4" applyNumberFormat="1" applyFont="1" applyFill="1" applyBorder="1" applyAlignment="1">
      <alignment vertical="center" wrapText="1"/>
    </xf>
    <xf numFmtId="3" fontId="10" fillId="0" borderId="21" xfId="0" applyNumberFormat="1" applyFont="1" applyFill="1" applyBorder="1" applyAlignment="1">
      <alignment vertical="center" wrapText="1"/>
    </xf>
    <xf numFmtId="168" fontId="10" fillId="0" borderId="0" xfId="4" applyNumberFormat="1" applyFont="1" applyFill="1" applyBorder="1" applyAlignment="1">
      <alignment vertical="center"/>
    </xf>
    <xf numFmtId="168" fontId="6" fillId="0" borderId="9" xfId="0" applyFont="1" applyBorder="1" applyAlignment="1">
      <alignment vertical="center" wrapText="1"/>
    </xf>
    <xf numFmtId="168" fontId="1" fillId="0" borderId="1" xfId="1" applyAlignment="1">
      <alignment horizontal="center"/>
    </xf>
    <xf numFmtId="168" fontId="10" fillId="4" borderId="10" xfId="0" applyFont="1" applyFill="1" applyBorder="1" applyAlignment="1">
      <alignment horizontal="left" vertical="center" wrapText="1"/>
    </xf>
    <xf numFmtId="168" fontId="10" fillId="4" borderId="0" xfId="0" applyFont="1" applyFill="1" applyBorder="1" applyAlignment="1">
      <alignment horizontal="left" vertical="center" wrapText="1"/>
    </xf>
    <xf numFmtId="168" fontId="10" fillId="0" borderId="5" xfId="0" applyFont="1" applyFill="1" applyBorder="1" applyAlignment="1">
      <alignment horizontal="center" vertical="center" wrapText="1"/>
    </xf>
    <xf numFmtId="168" fontId="10" fillId="0" borderId="6" xfId="0" applyFont="1" applyFill="1" applyBorder="1" applyAlignment="1">
      <alignment horizontal="center" vertical="center" wrapText="1"/>
    </xf>
    <xf numFmtId="168" fontId="12" fillId="4" borderId="0" xfId="0" applyFont="1" applyFill="1" applyAlignment="1">
      <alignment horizontal="center"/>
    </xf>
    <xf numFmtId="168" fontId="15" fillId="0" borderId="0" xfId="0" applyFont="1" applyAlignment="1">
      <alignment horizontal="left" wrapText="1"/>
    </xf>
    <xf numFmtId="168" fontId="7" fillId="0" borderId="0" xfId="0" applyFont="1" applyAlignment="1">
      <alignment horizontal="left" wrapText="1"/>
    </xf>
    <xf numFmtId="168" fontId="17" fillId="0" borderId="17" xfId="0" applyFont="1" applyBorder="1" applyAlignment="1">
      <alignment vertical="center"/>
    </xf>
    <xf numFmtId="168" fontId="17" fillId="0" borderId="14" xfId="0" applyFont="1" applyBorder="1" applyAlignment="1">
      <alignment vertical="center"/>
    </xf>
    <xf numFmtId="168" fontId="17" fillId="0" borderId="12" xfId="0" applyFont="1" applyBorder="1" applyAlignment="1">
      <alignment vertical="center"/>
    </xf>
    <xf numFmtId="168" fontId="16" fillId="0" borderId="17" xfId="0" applyFont="1" applyBorder="1" applyAlignment="1">
      <alignment vertical="top"/>
    </xf>
    <xf numFmtId="168" fontId="16" fillId="0" borderId="12" xfId="0" applyFont="1" applyBorder="1" applyAlignment="1">
      <alignment vertical="top"/>
    </xf>
    <xf numFmtId="168" fontId="18" fillId="0" borderId="17" xfId="0" applyFont="1" applyBorder="1" applyAlignment="1">
      <alignment vertical="center" wrapText="1"/>
    </xf>
    <xf numFmtId="168" fontId="18" fillId="0" borderId="12" xfId="0" applyFont="1" applyBorder="1" applyAlignment="1">
      <alignment vertical="center" wrapText="1"/>
    </xf>
    <xf numFmtId="168" fontId="17" fillId="0" borderId="17" xfId="0" applyFont="1" applyBorder="1" applyAlignment="1">
      <alignment vertical="center" wrapText="1"/>
    </xf>
    <xf numFmtId="168" fontId="17" fillId="0" borderId="14" xfId="0" applyFont="1" applyBorder="1" applyAlignment="1">
      <alignment vertical="center" wrapText="1"/>
    </xf>
    <xf numFmtId="168" fontId="17" fillId="0" borderId="12" xfId="0" applyFont="1" applyBorder="1" applyAlignment="1">
      <alignment vertical="center" wrapText="1"/>
    </xf>
  </cellXfs>
  <cellStyles count="9">
    <cellStyle name="Comma" xfId="5" builtinId="3"/>
    <cellStyle name="Currency" xfId="4" builtinId="4"/>
    <cellStyle name="Heading 1" xfId="1" builtinId="16"/>
    <cellStyle name="Heading 3" xfId="2" builtinId="18"/>
    <cellStyle name="Normal" xfId="0" builtinId="0"/>
    <cellStyle name="Normal 2" xfId="7"/>
    <cellStyle name="Normal 3" xfId="8"/>
    <cellStyle name="Percent" xfId="6" builtinId="5"/>
    <cellStyle name="Total" xfId="3" builtinId="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tabSelected="1" topLeftCell="A13" workbookViewId="0">
      <selection activeCell="A40" sqref="A40"/>
    </sheetView>
  </sheetViews>
  <sheetFormatPr defaultColWidth="9.140625" defaultRowHeight="15"/>
  <cols>
    <col min="1" max="1" width="45.42578125" style="1" customWidth="1"/>
    <col min="2" max="2" width="20" style="1" customWidth="1"/>
    <col min="3" max="3" width="14" style="1" customWidth="1"/>
    <col min="4" max="4" width="11" style="1" customWidth="1"/>
    <col min="5" max="5" width="13.5703125" style="1" bestFit="1" customWidth="1"/>
    <col min="6" max="6" width="48.85546875" style="1" customWidth="1"/>
    <col min="7" max="16384" width="9.140625" style="1"/>
  </cols>
  <sheetData>
    <row r="1" spans="1:6" ht="20.25" thickBot="1">
      <c r="A1" s="142" t="s">
        <v>85</v>
      </c>
      <c r="B1" s="142"/>
      <c r="C1" s="142"/>
      <c r="D1" s="142"/>
      <c r="E1" s="142"/>
      <c r="F1" s="142"/>
    </row>
    <row r="2" spans="1:6" s="3" customFormat="1" ht="16.5" thickTop="1"/>
    <row r="3" spans="1:6" s="3" customFormat="1" ht="16.5" thickBot="1">
      <c r="A3" s="3" t="s">
        <v>17</v>
      </c>
      <c r="B3" s="38"/>
    </row>
    <row r="4" spans="1:6" s="3" customFormat="1" ht="16.5" thickBot="1">
      <c r="A4" s="3" t="s">
        <v>12</v>
      </c>
      <c r="B4" s="4"/>
    </row>
    <row r="5" spans="1:6" s="3" customFormat="1" ht="16.5" thickBot="1">
      <c r="A5" s="3" t="s">
        <v>6</v>
      </c>
      <c r="B5" s="37"/>
    </row>
    <row r="6" spans="1:6" s="3" customFormat="1" ht="16.5" thickBot="1">
      <c r="A6" s="3" t="s">
        <v>7</v>
      </c>
      <c r="B6" s="22">
        <v>6</v>
      </c>
      <c r="C6" s="16" t="s">
        <v>8</v>
      </c>
      <c r="D6" s="16"/>
      <c r="E6" s="16"/>
    </row>
    <row r="7" spans="1:6" s="3" customFormat="1" ht="15.75">
      <c r="A7" s="3" t="s">
        <v>9</v>
      </c>
      <c r="B7" s="17"/>
      <c r="C7" s="143"/>
      <c r="D7" s="144"/>
      <c r="E7" s="144"/>
      <c r="F7" s="144"/>
    </row>
    <row r="8" spans="1:6" s="3" customFormat="1" ht="15.75">
      <c r="A8" s="3" t="s">
        <v>11</v>
      </c>
      <c r="B8" s="20">
        <v>0</v>
      </c>
      <c r="C8" s="147" t="s">
        <v>18</v>
      </c>
      <c r="D8" s="147"/>
      <c r="E8" s="12">
        <f>IF(B8=1,1,0)</f>
        <v>0</v>
      </c>
      <c r="F8" s="12"/>
    </row>
    <row r="9" spans="1:6" s="3" customFormat="1" ht="15.75">
      <c r="A9" s="3" t="s">
        <v>4</v>
      </c>
      <c r="B9" s="58"/>
    </row>
    <row r="10" spans="1:6" s="3" customFormat="1" ht="29.25" customHeight="1">
      <c r="A10" s="15" t="s">
        <v>13</v>
      </c>
      <c r="B10" s="60" t="s">
        <v>81</v>
      </c>
      <c r="C10" s="5" t="s">
        <v>10</v>
      </c>
      <c r="D10" s="5" t="s">
        <v>5</v>
      </c>
      <c r="E10" s="5" t="s">
        <v>0</v>
      </c>
      <c r="F10" s="5" t="s">
        <v>1</v>
      </c>
    </row>
    <row r="11" spans="1:6" s="3" customFormat="1" ht="31.5">
      <c r="A11" s="9" t="s">
        <v>87</v>
      </c>
      <c r="B11" s="17"/>
      <c r="C11" s="18"/>
      <c r="D11" s="6">
        <v>12</v>
      </c>
      <c r="E11" s="19">
        <f>+D11*C11</f>
        <v>0</v>
      </c>
      <c r="F11" s="8"/>
    </row>
    <row r="12" spans="1:6" s="3" customFormat="1" ht="45">
      <c r="A12" s="59" t="s">
        <v>80</v>
      </c>
      <c r="B12" s="135"/>
      <c r="C12" s="18">
        <v>1370</v>
      </c>
      <c r="D12" s="6"/>
      <c r="E12" s="19">
        <f>C12*D12</f>
        <v>0</v>
      </c>
      <c r="F12" s="8" t="s">
        <v>88</v>
      </c>
    </row>
    <row r="13" spans="1:6" s="3" customFormat="1" ht="31.5">
      <c r="A13" s="59" t="s">
        <v>82</v>
      </c>
      <c r="B13" s="136">
        <v>0.33760000000000001</v>
      </c>
      <c r="C13" s="18"/>
      <c r="D13" s="6">
        <v>12</v>
      </c>
      <c r="E13" s="19"/>
      <c r="F13" s="8"/>
    </row>
    <row r="14" spans="1:6" s="3" customFormat="1" ht="30">
      <c r="A14" s="14" t="s">
        <v>41</v>
      </c>
      <c r="B14" s="21"/>
      <c r="C14" s="18"/>
      <c r="D14" s="7"/>
      <c r="E14" s="19">
        <v>0</v>
      </c>
      <c r="F14" s="39" t="s">
        <v>86</v>
      </c>
    </row>
    <row r="15" spans="1:6" s="28" customFormat="1" ht="15.75">
      <c r="A15" s="23" t="s">
        <v>16</v>
      </c>
      <c r="B15" s="24"/>
      <c r="C15" s="25"/>
      <c r="D15" s="32"/>
      <c r="E15" s="33">
        <v>12000</v>
      </c>
      <c r="F15" s="8" t="s">
        <v>19</v>
      </c>
    </row>
    <row r="16" spans="1:6" s="28" customFormat="1" ht="16.5" thickBot="1">
      <c r="A16" s="137" t="s">
        <v>84</v>
      </c>
      <c r="B16" s="24"/>
      <c r="C16" s="138"/>
      <c r="D16" s="139"/>
      <c r="E16" s="140">
        <v>1300</v>
      </c>
      <c r="F16" s="141"/>
    </row>
    <row r="17" spans="1:6" s="28" customFormat="1" ht="16.5" thickBot="1">
      <c r="A17" s="145"/>
      <c r="B17" s="23"/>
      <c r="C17" s="30"/>
      <c r="D17" s="35" t="s">
        <v>14</v>
      </c>
      <c r="E17" s="36">
        <f>SUM(E11:E16)</f>
        <v>13300</v>
      </c>
      <c r="F17" s="31"/>
    </row>
    <row r="18" spans="1:6" s="28" customFormat="1" ht="15.75">
      <c r="A18" s="146"/>
      <c r="B18" s="29"/>
      <c r="C18" s="26"/>
      <c r="D18" s="34"/>
      <c r="E18" s="34"/>
      <c r="F18" s="27"/>
    </row>
    <row r="19" spans="1:6" s="3" customFormat="1" ht="16.5" thickBot="1">
      <c r="A19" s="52"/>
      <c r="B19" s="10"/>
      <c r="C19" s="53"/>
      <c r="D19" s="53"/>
      <c r="E19" s="11"/>
      <c r="F19" s="54"/>
    </row>
    <row r="20" spans="1:6" s="3" customFormat="1" ht="20.25" customHeight="1" thickTop="1">
      <c r="A20" s="55" t="s">
        <v>43</v>
      </c>
      <c r="B20" s="56"/>
      <c r="C20" s="57"/>
      <c r="D20" s="57"/>
      <c r="E20" s="57"/>
      <c r="F20" s="57"/>
    </row>
    <row r="21" spans="1:6" s="3" customFormat="1" ht="14.25" customHeight="1">
      <c r="A21" s="3" t="s">
        <v>42</v>
      </c>
      <c r="B21" s="50"/>
      <c r="C21" s="51"/>
      <c r="D21" s="51"/>
      <c r="E21" s="51"/>
      <c r="F21" s="51"/>
    </row>
    <row r="22" spans="1:6" s="3" customFormat="1" ht="20.25" customHeight="1">
      <c r="A22" s="13" t="s">
        <v>15</v>
      </c>
      <c r="B22" s="148"/>
      <c r="C22" s="149"/>
      <c r="D22" s="149"/>
      <c r="E22" s="149"/>
      <c r="F22" s="149"/>
    </row>
    <row r="23" spans="1:6" ht="15.75">
      <c r="B23" s="13"/>
    </row>
    <row r="24" spans="1:6" s="3" customFormat="1" ht="15.75">
      <c r="A24" s="2" t="s">
        <v>2</v>
      </c>
      <c r="B24" s="1"/>
    </row>
    <row r="25" spans="1:6" s="3" customFormat="1" ht="16.5" thickBot="1">
      <c r="B25" s="4"/>
    </row>
    <row r="26" spans="1:6" s="3" customFormat="1" ht="15.75">
      <c r="A26" s="2" t="s">
        <v>3</v>
      </c>
    </row>
    <row r="27" spans="1:6" s="3" customFormat="1" ht="16.5" thickBot="1">
      <c r="B27" s="4"/>
    </row>
    <row r="28" spans="1:6" s="3" customFormat="1" ht="15.75">
      <c r="A28" s="2" t="s">
        <v>83</v>
      </c>
    </row>
    <row r="29" spans="1:6" s="3" customFormat="1" ht="16.5" thickBot="1">
      <c r="B29" s="4"/>
    </row>
    <row r="30" spans="1:6" s="3" customFormat="1" ht="15.75">
      <c r="A30" s="2" t="s">
        <v>89</v>
      </c>
    </row>
    <row r="31" spans="1:6" s="3" customFormat="1" ht="16.5" thickBot="1">
      <c r="B31" s="4"/>
    </row>
    <row r="32" spans="1:6" ht="15.75">
      <c r="B32" s="3"/>
    </row>
  </sheetData>
  <mergeCells count="5">
    <mergeCell ref="A1:F1"/>
    <mergeCell ref="C7:F7"/>
    <mergeCell ref="A17:A18"/>
    <mergeCell ref="C8:D8"/>
    <mergeCell ref="B22:F22"/>
  </mergeCells>
  <phoneticPr fontId="14" type="noConversion"/>
  <pageMargins left="0.7" right="0.7" top="0.75" bottom="0.75" header="0.3" footer="0.3"/>
  <pageSetup paperSize="9"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E23" sqref="E23"/>
    </sheetView>
  </sheetViews>
  <sheetFormatPr defaultRowHeight="15"/>
  <cols>
    <col min="1" max="1" width="16.85546875" bestFit="1" customWidth="1"/>
    <col min="2" max="2" width="14" bestFit="1" customWidth="1"/>
    <col min="3" max="3" width="10.85546875" customWidth="1"/>
    <col min="4" max="4" width="12.42578125" customWidth="1"/>
    <col min="5" max="5" width="13.5703125" customWidth="1"/>
    <col min="6" max="6" width="13.28515625" customWidth="1"/>
    <col min="7" max="7" width="14.5703125" customWidth="1"/>
    <col min="8" max="8" width="18.5703125" customWidth="1"/>
  </cols>
  <sheetData>
    <row r="1" spans="1:8" ht="15.75" thickBot="1">
      <c r="A1" s="40"/>
      <c r="B1" s="41"/>
      <c r="C1" s="41"/>
      <c r="D1" s="153"/>
      <c r="E1" s="154"/>
      <c r="F1" s="41"/>
      <c r="G1" s="42" t="s">
        <v>20</v>
      </c>
      <c r="H1" s="49">
        <v>6.63</v>
      </c>
    </row>
    <row r="2" spans="1:8" ht="15.75" thickBot="1">
      <c r="A2" s="43"/>
      <c r="B2" s="44"/>
      <c r="C2" s="44"/>
      <c r="D2" s="44"/>
      <c r="E2" s="44"/>
      <c r="F2" s="44"/>
      <c r="G2" s="44"/>
      <c r="H2" s="44"/>
    </row>
    <row r="3" spans="1:8" ht="15.75" customHeight="1" thickBot="1">
      <c r="A3" s="45" t="s">
        <v>21</v>
      </c>
      <c r="B3" s="46" t="s">
        <v>22</v>
      </c>
      <c r="C3" s="155" t="s">
        <v>23</v>
      </c>
      <c r="D3" s="156"/>
      <c r="E3" s="155" t="s">
        <v>24</v>
      </c>
      <c r="F3" s="156"/>
      <c r="G3" s="155" t="s">
        <v>25</v>
      </c>
      <c r="H3" s="156"/>
    </row>
    <row r="4" spans="1:8" ht="15.75" thickBot="1">
      <c r="A4" s="45" t="s">
        <v>26</v>
      </c>
      <c r="B4" s="47" t="s">
        <v>27</v>
      </c>
      <c r="C4" s="47" t="s">
        <v>28</v>
      </c>
      <c r="D4" s="47" t="s">
        <v>29</v>
      </c>
      <c r="E4" s="47" t="s">
        <v>28</v>
      </c>
      <c r="F4" s="47" t="s">
        <v>29</v>
      </c>
      <c r="G4" s="46" t="s">
        <v>28</v>
      </c>
      <c r="H4" s="46" t="s">
        <v>29</v>
      </c>
    </row>
    <row r="5" spans="1:8" ht="15.75" thickBot="1">
      <c r="A5" s="45" t="s">
        <v>30</v>
      </c>
      <c r="B5" s="47"/>
      <c r="C5" s="46" t="s">
        <v>31</v>
      </c>
      <c r="D5" s="46" t="s">
        <v>32</v>
      </c>
      <c r="E5" s="48">
        <v>225000</v>
      </c>
      <c r="F5" s="48">
        <v>325000</v>
      </c>
      <c r="G5" s="46" t="s">
        <v>33</v>
      </c>
      <c r="H5" s="46" t="s">
        <v>34</v>
      </c>
    </row>
    <row r="6" spans="1:8" ht="15.75" thickBot="1">
      <c r="A6" s="43"/>
      <c r="B6" s="44"/>
      <c r="C6" s="44"/>
      <c r="D6" s="44"/>
      <c r="E6" s="44"/>
      <c r="F6" s="44"/>
      <c r="G6" s="44"/>
      <c r="H6" s="44"/>
    </row>
    <row r="7" spans="1:8" ht="15.75" thickBot="1">
      <c r="A7" s="43"/>
      <c r="B7" s="44"/>
      <c r="C7" s="44"/>
      <c r="D7" s="44"/>
      <c r="E7" s="44"/>
      <c r="F7" s="44"/>
      <c r="G7" s="44"/>
      <c r="H7" s="44"/>
    </row>
    <row r="8" spans="1:8" ht="15.75" thickBot="1">
      <c r="A8" s="43"/>
      <c r="B8" s="44"/>
      <c r="C8" s="44"/>
      <c r="D8" s="150" t="s">
        <v>35</v>
      </c>
      <c r="E8" s="151"/>
      <c r="F8" s="152"/>
      <c r="G8" s="46"/>
      <c r="H8" s="46"/>
    </row>
    <row r="9" spans="1:8" ht="15.75" thickBot="1">
      <c r="A9" s="43"/>
      <c r="B9" s="44"/>
      <c r="C9" s="44"/>
      <c r="D9" s="150" t="s">
        <v>40</v>
      </c>
      <c r="E9" s="151"/>
      <c r="F9" s="151"/>
      <c r="G9" s="151"/>
      <c r="H9" s="152"/>
    </row>
    <row r="10" spans="1:8" ht="15.75" thickBot="1">
      <c r="A10" s="43"/>
      <c r="B10" s="44"/>
      <c r="C10" s="44"/>
      <c r="D10" s="150" t="s">
        <v>36</v>
      </c>
      <c r="E10" s="151"/>
      <c r="F10" s="151"/>
      <c r="G10" s="152"/>
      <c r="H10" s="46"/>
    </row>
    <row r="11" spans="1:8" ht="15.75" thickBot="1">
      <c r="A11" s="43"/>
      <c r="B11" s="44"/>
      <c r="C11" s="44"/>
      <c r="D11" s="157" t="s">
        <v>39</v>
      </c>
      <c r="E11" s="158"/>
      <c r="F11" s="158"/>
      <c r="G11" s="158"/>
      <c r="H11" s="159"/>
    </row>
    <row r="12" spans="1:8" ht="15.75" thickBot="1">
      <c r="A12" s="43"/>
      <c r="B12" s="44"/>
      <c r="C12" s="44"/>
      <c r="D12" s="150" t="s">
        <v>37</v>
      </c>
      <c r="E12" s="151"/>
      <c r="F12" s="151"/>
      <c r="G12" s="151"/>
      <c r="H12" s="152"/>
    </row>
    <row r="13" spans="1:8" ht="15.75" thickBot="1">
      <c r="A13" s="43"/>
      <c r="B13" s="44"/>
      <c r="C13" s="44"/>
      <c r="D13" s="150" t="s">
        <v>38</v>
      </c>
      <c r="E13" s="151"/>
      <c r="F13" s="151"/>
      <c r="G13" s="151"/>
      <c r="H13" s="152"/>
    </row>
  </sheetData>
  <mergeCells count="10">
    <mergeCell ref="D12:H12"/>
    <mergeCell ref="D13:H13"/>
    <mergeCell ref="D9:H9"/>
    <mergeCell ref="D8:F8"/>
    <mergeCell ref="D1:E1"/>
    <mergeCell ref="G3:H3"/>
    <mergeCell ref="E3:F3"/>
    <mergeCell ref="C3:D3"/>
    <mergeCell ref="D10:G10"/>
    <mergeCell ref="D11:H11"/>
  </mergeCells>
  <phoneticPr fontId="14"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T23"/>
  <sheetViews>
    <sheetView zoomScale="80" zoomScaleNormal="80" zoomScaleSheetLayoutView="50" zoomScalePageLayoutView="50" workbookViewId="0">
      <pane xSplit="5" ySplit="1" topLeftCell="F2" activePane="bottomRight" state="frozen"/>
      <selection pane="topRight" activeCell="H1" sqref="H1"/>
      <selection pane="bottomLeft" activeCell="A2" sqref="A2"/>
      <selection pane="bottomRight" activeCell="O2" sqref="O2"/>
    </sheetView>
  </sheetViews>
  <sheetFormatPr defaultColWidth="8.85546875" defaultRowHeight="25.5"/>
  <cols>
    <col min="1" max="1" width="5.42578125" style="94" customWidth="1"/>
    <col min="2" max="2" width="18.42578125" style="95" customWidth="1"/>
    <col min="3" max="3" width="16.7109375" style="95" customWidth="1"/>
    <col min="4" max="4" width="24.140625" style="95" customWidth="1"/>
    <col min="5" max="6" width="20.7109375" style="95" customWidth="1"/>
    <col min="7" max="7" width="19.7109375" style="96" customWidth="1"/>
    <col min="8" max="8" width="18.5703125" style="96" customWidth="1"/>
    <col min="9" max="9" width="19.42578125" style="96" customWidth="1"/>
    <col min="10" max="10" width="18.85546875" style="96" customWidth="1"/>
    <col min="11" max="11" width="23.5703125" style="96" customWidth="1"/>
    <col min="12" max="12" width="21.42578125" style="96" customWidth="1"/>
    <col min="13" max="13" width="18.85546875" style="96" customWidth="1"/>
    <col min="14" max="14" width="18.5703125" style="96" customWidth="1"/>
    <col min="15" max="15" width="18.85546875" style="96" customWidth="1"/>
    <col min="16" max="16" width="20.42578125" style="97" customWidth="1"/>
    <col min="17" max="17" width="22.42578125" style="95" customWidth="1"/>
    <col min="18" max="18" width="17.85546875" style="95" customWidth="1"/>
    <col min="19" max="19" width="16" style="95" customWidth="1"/>
    <col min="20" max="16384" width="8.85546875" style="95"/>
  </cols>
  <sheetData>
    <row r="1" spans="1:20" s="68" customFormat="1" ht="167.25" customHeight="1">
      <c r="A1" s="61" t="s">
        <v>44</v>
      </c>
      <c r="B1" s="62" t="s">
        <v>45</v>
      </c>
      <c r="C1" s="62" t="s">
        <v>46</v>
      </c>
      <c r="D1" s="62" t="s">
        <v>47</v>
      </c>
      <c r="E1" s="62" t="s">
        <v>48</v>
      </c>
      <c r="F1" s="62" t="s">
        <v>49</v>
      </c>
      <c r="G1" s="63" t="s">
        <v>50</v>
      </c>
      <c r="H1" s="64" t="s">
        <v>51</v>
      </c>
      <c r="I1" s="64" t="s">
        <v>52</v>
      </c>
      <c r="J1" s="64" t="s">
        <v>53</v>
      </c>
      <c r="K1" s="64" t="s">
        <v>54</v>
      </c>
      <c r="L1" s="64" t="s">
        <v>55</v>
      </c>
      <c r="M1" s="65" t="s">
        <v>79</v>
      </c>
      <c r="N1" s="65" t="s">
        <v>56</v>
      </c>
      <c r="O1" s="65" t="s">
        <v>57</v>
      </c>
      <c r="P1" s="66"/>
      <c r="Q1" s="67"/>
      <c r="R1" s="67"/>
      <c r="S1" s="67"/>
      <c r="T1" s="67"/>
    </row>
    <row r="2" spans="1:20" s="68" customFormat="1" ht="34.5" customHeight="1">
      <c r="A2" s="62">
        <v>1</v>
      </c>
      <c r="B2" s="62"/>
      <c r="C2" s="62"/>
      <c r="D2" s="62"/>
      <c r="E2" s="69"/>
      <c r="F2" s="70" t="s">
        <v>58</v>
      </c>
      <c r="G2" s="71">
        <f>'Post Doc'!C11</f>
        <v>0</v>
      </c>
      <c r="H2" s="72">
        <f>ROUND((MIN(MAX(G2,3803),20268))*0.082,2)</f>
        <v>311.85000000000002</v>
      </c>
      <c r="I2" s="72">
        <f>ROUND((MIN(MAX(G2,3126),16200))*0.02,0)</f>
        <v>63</v>
      </c>
      <c r="J2" s="72">
        <f>ROUND((MIN(MAX(G2,1550),19173))*0.12,2)</f>
        <v>186</v>
      </c>
      <c r="K2" s="72"/>
      <c r="L2" s="72">
        <f>G2-H2-I2-J2-K2</f>
        <v>-560.85</v>
      </c>
      <c r="M2" s="73">
        <f>ROUND((MIN(MAX(G2,3803),20268))*0.1553,2)</f>
        <v>590.61</v>
      </c>
      <c r="N2" s="73">
        <f>ROUND((MIN(MAX(G2,3126),16200))*0.06,0)</f>
        <v>188</v>
      </c>
      <c r="O2" s="73">
        <f>J2</f>
        <v>186</v>
      </c>
      <c r="P2" s="74"/>
      <c r="Q2" s="74"/>
      <c r="R2" s="75"/>
    </row>
    <row r="3" spans="1:20" s="77" customFormat="1">
      <c r="A3" s="76"/>
      <c r="G3" s="78"/>
      <c r="H3" s="78"/>
      <c r="I3" s="78"/>
      <c r="J3" s="78"/>
      <c r="K3" s="78"/>
      <c r="L3" s="78"/>
      <c r="M3" s="78"/>
      <c r="N3" s="78"/>
      <c r="O3" s="78"/>
      <c r="P3" s="79"/>
    </row>
    <row r="4" spans="1:20" s="81" customFormat="1" ht="18.75">
      <c r="A4" s="80" t="s">
        <v>59</v>
      </c>
      <c r="G4" s="82"/>
      <c r="H4" s="82"/>
      <c r="I4" s="82">
        <f>SUM(H2:J2)</f>
        <v>560.85</v>
      </c>
      <c r="J4" s="82"/>
      <c r="K4" s="82"/>
      <c r="L4" s="82"/>
      <c r="M4" s="82"/>
      <c r="N4" s="82"/>
      <c r="O4" s="82"/>
      <c r="P4" s="83"/>
    </row>
    <row r="5" spans="1:20" s="87" customFormat="1" ht="18.75">
      <c r="A5" s="84">
        <v>1</v>
      </c>
      <c r="B5" s="80" t="s">
        <v>60</v>
      </c>
      <c r="C5" s="80"/>
      <c r="D5" s="80"/>
      <c r="E5" s="80"/>
      <c r="F5" s="80"/>
      <c r="G5" s="85"/>
      <c r="H5" s="85"/>
      <c r="I5" s="85"/>
      <c r="J5" s="85"/>
      <c r="K5" s="85"/>
      <c r="L5" s="85"/>
      <c r="M5" s="85"/>
      <c r="N5" s="85"/>
      <c r="O5" s="85"/>
      <c r="P5" s="86"/>
    </row>
    <row r="6" spans="1:20" s="87" customFormat="1" ht="18.75">
      <c r="A6" s="84">
        <v>2</v>
      </c>
      <c r="B6" s="80" t="s">
        <v>61</v>
      </c>
      <c r="C6" s="80"/>
      <c r="D6" s="80"/>
      <c r="E6" s="80"/>
      <c r="F6" s="80"/>
      <c r="G6" s="85"/>
      <c r="H6" s="85"/>
      <c r="I6" s="85"/>
      <c r="J6" s="85"/>
      <c r="K6" s="85"/>
      <c r="L6" s="85"/>
      <c r="M6" s="85"/>
      <c r="N6" s="85"/>
      <c r="O6" s="85"/>
      <c r="P6" s="86"/>
    </row>
    <row r="7" spans="1:20" s="87" customFormat="1" ht="18.75">
      <c r="A7" s="84">
        <v>3</v>
      </c>
      <c r="B7" s="80" t="s">
        <v>62</v>
      </c>
      <c r="C7" s="80"/>
      <c r="D7" s="80"/>
      <c r="E7" s="80"/>
      <c r="F7" s="80"/>
      <c r="G7" s="85"/>
      <c r="H7" s="85"/>
      <c r="I7" s="85"/>
      <c r="J7" s="85"/>
      <c r="K7" s="85"/>
      <c r="L7" s="85"/>
      <c r="M7" s="85"/>
      <c r="N7" s="85"/>
      <c r="O7" s="85"/>
      <c r="P7" s="86"/>
    </row>
    <row r="8" spans="1:20" s="87" customFormat="1" ht="18.75">
      <c r="A8" s="84"/>
      <c r="B8" s="80" t="s">
        <v>63</v>
      </c>
      <c r="C8" s="80"/>
      <c r="D8" s="80"/>
      <c r="E8" s="80"/>
      <c r="F8" s="80"/>
      <c r="G8" s="85"/>
      <c r="H8" s="85"/>
      <c r="I8" s="85"/>
      <c r="J8" s="85"/>
      <c r="K8" s="85"/>
      <c r="L8" s="85"/>
      <c r="M8" s="85"/>
      <c r="N8" s="85"/>
      <c r="O8" s="85"/>
      <c r="P8" s="86"/>
    </row>
    <row r="9" spans="1:20" s="87" customFormat="1" ht="18.75">
      <c r="A9" s="84">
        <v>4</v>
      </c>
      <c r="B9" s="80" t="s">
        <v>64</v>
      </c>
      <c r="C9" s="80"/>
      <c r="D9" s="80"/>
      <c r="E9" s="80"/>
      <c r="F9" s="80"/>
      <c r="G9" s="85"/>
      <c r="H9" s="85"/>
      <c r="I9" s="85"/>
      <c r="J9" s="85"/>
      <c r="K9" s="85"/>
      <c r="L9" s="85"/>
      <c r="M9" s="85"/>
      <c r="N9" s="85"/>
      <c r="O9" s="85"/>
      <c r="P9" s="86"/>
    </row>
    <row r="10" spans="1:20" s="88" customFormat="1" ht="15.75">
      <c r="G10" s="89"/>
      <c r="H10" s="89"/>
      <c r="I10" s="89"/>
      <c r="J10" s="89"/>
      <c r="K10" s="89"/>
      <c r="L10" s="89"/>
      <c r="M10" s="89"/>
      <c r="N10" s="89"/>
      <c r="O10" s="89"/>
      <c r="P10" s="90"/>
    </row>
    <row r="11" spans="1:20" s="88" customFormat="1" ht="15.75">
      <c r="G11" s="89"/>
      <c r="H11" s="89"/>
      <c r="I11" s="89"/>
      <c r="J11" s="89"/>
      <c r="K11" s="89"/>
      <c r="L11" s="89"/>
      <c r="M11" s="89"/>
      <c r="N11" s="89"/>
      <c r="O11" s="89"/>
      <c r="P11" s="90"/>
    </row>
    <row r="12" spans="1:20" s="88" customFormat="1" ht="15.75">
      <c r="G12" s="89"/>
      <c r="H12" s="89"/>
      <c r="I12" s="89"/>
      <c r="J12" s="89"/>
      <c r="K12" s="89"/>
      <c r="L12" s="89"/>
      <c r="M12" s="89"/>
      <c r="N12" s="89"/>
      <c r="O12" s="89"/>
      <c r="P12" s="90"/>
    </row>
    <row r="13" spans="1:20" s="88" customFormat="1" ht="15.75">
      <c r="G13" s="89"/>
      <c r="H13" s="89"/>
      <c r="I13" s="89"/>
      <c r="J13" s="89"/>
      <c r="K13" s="89"/>
      <c r="L13" s="89"/>
      <c r="M13" s="89"/>
      <c r="N13" s="89"/>
      <c r="O13" s="89"/>
      <c r="P13" s="90"/>
    </row>
    <row r="14" spans="1:20" s="88" customFormat="1" ht="15.75">
      <c r="G14" s="89"/>
      <c r="H14" s="89"/>
      <c r="I14" s="89"/>
      <c r="J14" s="89"/>
      <c r="K14" s="89"/>
      <c r="L14" s="89"/>
      <c r="M14" s="89"/>
      <c r="N14" s="89"/>
      <c r="O14" s="89"/>
      <c r="P14" s="90"/>
    </row>
    <row r="15" spans="1:20" s="88" customFormat="1" ht="15.75">
      <c r="G15" s="89"/>
      <c r="H15" s="89"/>
      <c r="I15" s="89"/>
      <c r="J15" s="89"/>
      <c r="K15" s="89"/>
      <c r="L15" s="89"/>
      <c r="M15" s="89"/>
      <c r="N15" s="89"/>
      <c r="O15" s="89"/>
      <c r="P15" s="90"/>
    </row>
    <row r="16" spans="1:20" s="88" customFormat="1" ht="15.75">
      <c r="G16" s="89"/>
      <c r="H16" s="89"/>
      <c r="I16" s="89"/>
      <c r="J16" s="89"/>
      <c r="K16" s="89"/>
      <c r="L16" s="89"/>
      <c r="M16" s="89"/>
      <c r="N16" s="89"/>
      <c r="O16" s="89"/>
      <c r="P16" s="90"/>
    </row>
    <row r="17" spans="7:16" s="88" customFormat="1" ht="15.75">
      <c r="G17" s="89"/>
      <c r="H17" s="89"/>
      <c r="I17" s="89"/>
      <c r="J17" s="89"/>
      <c r="K17" s="89"/>
      <c r="L17" s="89"/>
      <c r="M17" s="89"/>
      <c r="N17" s="89"/>
      <c r="O17" s="89"/>
      <c r="P17" s="90"/>
    </row>
    <row r="18" spans="7:16" s="88" customFormat="1" ht="15.75">
      <c r="G18" s="89"/>
      <c r="H18" s="89"/>
      <c r="I18" s="89"/>
      <c r="J18" s="89"/>
      <c r="K18" s="89"/>
      <c r="L18" s="89"/>
      <c r="M18" s="89"/>
      <c r="N18" s="89"/>
      <c r="O18" s="89"/>
      <c r="P18" s="90"/>
    </row>
    <row r="19" spans="7:16" s="93" customFormat="1" ht="14.25">
      <c r="G19" s="91"/>
      <c r="H19" s="91"/>
      <c r="I19" s="91"/>
      <c r="J19" s="91"/>
      <c r="K19" s="91"/>
      <c r="L19" s="91"/>
      <c r="M19" s="91"/>
      <c r="N19" s="91"/>
      <c r="O19" s="91"/>
      <c r="P19" s="92"/>
    </row>
    <row r="20" spans="7:16" s="93" customFormat="1" ht="14.25">
      <c r="G20" s="91"/>
      <c r="H20" s="91"/>
      <c r="I20" s="91"/>
      <c r="J20" s="91"/>
      <c r="K20" s="91"/>
      <c r="L20" s="91"/>
      <c r="M20" s="91"/>
      <c r="N20" s="91"/>
      <c r="O20" s="91"/>
      <c r="P20" s="92"/>
    </row>
    <row r="21" spans="7:16" s="93" customFormat="1" ht="14.25">
      <c r="G21" s="91"/>
      <c r="H21" s="91"/>
      <c r="I21" s="91"/>
      <c r="J21" s="91"/>
      <c r="K21" s="91"/>
      <c r="L21" s="91"/>
      <c r="M21" s="91"/>
      <c r="N21" s="91"/>
      <c r="O21" s="91"/>
      <c r="P21" s="92"/>
    </row>
    <row r="22" spans="7:16" s="93" customFormat="1" ht="14.25">
      <c r="G22" s="91"/>
      <c r="H22" s="91"/>
      <c r="I22" s="91"/>
      <c r="J22" s="91"/>
      <c r="K22" s="91"/>
      <c r="L22" s="91"/>
      <c r="M22" s="91"/>
      <c r="N22" s="91"/>
      <c r="O22" s="91"/>
      <c r="P22" s="92"/>
    </row>
    <row r="23" spans="7:16" s="93" customFormat="1" ht="14.25">
      <c r="G23" s="91"/>
      <c r="H23" s="91"/>
      <c r="I23" s="91"/>
      <c r="J23" s="91"/>
      <c r="K23" s="91"/>
      <c r="L23" s="91"/>
      <c r="M23" s="91"/>
      <c r="N23" s="91"/>
      <c r="O23" s="91"/>
      <c r="P23" s="92"/>
    </row>
  </sheetData>
  <sheetProtection selectLockedCells="1" selectUnlockedCells="1"/>
  <autoFilter ref="A1:T2"/>
  <phoneticPr fontId="14" type="noConversion"/>
  <pageMargins left="0.70866141732283472" right="0.70866141732283472" top="0.74803149606299213" bottom="0.74803149606299213" header="0.31496062992125984" footer="0.31496062992125984"/>
  <pageSetup paperSize="9" scale="3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R22"/>
  <sheetViews>
    <sheetView zoomScale="80" zoomScaleNormal="80" zoomScaleSheetLayoutView="50" zoomScalePageLayoutView="50" workbookViewId="0">
      <pane xSplit="5" ySplit="1" topLeftCell="F2" activePane="bottomRight" state="frozen"/>
      <selection activeCell="D26" sqref="D26"/>
      <selection pane="topRight" activeCell="D26" sqref="D26"/>
      <selection pane="bottomLeft" activeCell="D26" sqref="D26"/>
      <selection pane="bottomRight" activeCell="G2" sqref="G2"/>
    </sheetView>
  </sheetViews>
  <sheetFormatPr defaultColWidth="8.85546875" defaultRowHeight="25.5"/>
  <cols>
    <col min="1" max="1" width="5.42578125" style="131" customWidth="1"/>
    <col min="2" max="2" width="19.140625" style="132" customWidth="1"/>
    <col min="3" max="3" width="17.5703125" style="132" customWidth="1"/>
    <col min="4" max="4" width="37" style="132" customWidth="1"/>
    <col min="5" max="6" width="20.7109375" style="132" customWidth="1"/>
    <col min="7" max="7" width="19.7109375" style="133" customWidth="1"/>
    <col min="8" max="10" width="18.5703125" style="133" customWidth="1"/>
    <col min="11" max="11" width="19.42578125" style="133" customWidth="1"/>
    <col min="12" max="12" width="18.85546875" style="133" customWidth="1"/>
    <col min="13" max="13" width="23.5703125" style="133" customWidth="1"/>
    <col min="14" max="14" width="21.42578125" style="133" customWidth="1"/>
    <col min="15" max="15" width="18.85546875" style="133" customWidth="1"/>
    <col min="16" max="16" width="18.5703125" style="133" customWidth="1"/>
    <col min="17" max="17" width="18.85546875" style="133" customWidth="1"/>
    <col min="18" max="18" width="20.42578125" style="134" customWidth="1"/>
    <col min="19" max="19" width="22.42578125" style="132" customWidth="1"/>
    <col min="20" max="20" width="17.85546875" style="132" customWidth="1"/>
    <col min="21" max="21" width="16" style="132" customWidth="1"/>
    <col min="22" max="16384" width="8.85546875" style="132"/>
  </cols>
  <sheetData>
    <row r="1" spans="1:18" s="105" customFormat="1" ht="167.25" customHeight="1">
      <c r="A1" s="98" t="s">
        <v>44</v>
      </c>
      <c r="B1" s="99" t="s">
        <v>65</v>
      </c>
      <c r="C1" s="99" t="s">
        <v>66</v>
      </c>
      <c r="D1" s="99" t="s">
        <v>67</v>
      </c>
      <c r="E1" s="99" t="s">
        <v>68</v>
      </c>
      <c r="F1" s="99" t="s">
        <v>69</v>
      </c>
      <c r="G1" s="100" t="s">
        <v>70</v>
      </c>
      <c r="H1" s="101" t="s">
        <v>71</v>
      </c>
      <c r="I1" s="101" t="s">
        <v>72</v>
      </c>
      <c r="J1" s="101" t="s">
        <v>73</v>
      </c>
      <c r="K1" s="102" t="s">
        <v>74</v>
      </c>
      <c r="L1" s="103"/>
      <c r="M1" s="104"/>
      <c r="N1" s="104"/>
      <c r="O1" s="104"/>
      <c r="P1" s="104"/>
    </row>
    <row r="2" spans="1:18" s="105" customFormat="1" ht="34.5" customHeight="1">
      <c r="A2" s="99">
        <v>1</v>
      </c>
      <c r="B2" s="99"/>
      <c r="C2" s="99"/>
      <c r="D2" s="99"/>
      <c r="E2" s="106"/>
      <c r="F2" s="107"/>
      <c r="G2" s="108">
        <v>2000</v>
      </c>
      <c r="H2" s="109"/>
      <c r="I2" s="109"/>
      <c r="J2" s="109"/>
      <c r="K2" s="110">
        <f>G2-H2-I2-J2</f>
        <v>2000</v>
      </c>
      <c r="L2" s="111"/>
      <c r="M2" s="111"/>
      <c r="N2" s="112"/>
    </row>
    <row r="3" spans="1:18" s="114" customFormat="1">
      <c r="A3" s="113"/>
      <c r="G3" s="115"/>
      <c r="H3" s="115"/>
      <c r="I3" s="115"/>
      <c r="J3" s="115"/>
      <c r="K3" s="115"/>
      <c r="L3" s="115"/>
      <c r="M3" s="115"/>
      <c r="N3" s="115"/>
      <c r="O3" s="115"/>
      <c r="P3" s="115"/>
      <c r="Q3" s="115"/>
      <c r="R3" s="116"/>
    </row>
    <row r="4" spans="1:18" s="118" customFormat="1" ht="18.75">
      <c r="A4" s="117" t="s">
        <v>75</v>
      </c>
      <c r="G4" s="119"/>
      <c r="H4" s="119"/>
      <c r="I4" s="119"/>
      <c r="J4" s="119"/>
      <c r="K4" s="119"/>
      <c r="L4" s="119"/>
      <c r="M4" s="119"/>
      <c r="N4" s="119"/>
      <c r="O4" s="119"/>
      <c r="P4" s="119"/>
      <c r="Q4" s="119"/>
      <c r="R4" s="120"/>
    </row>
    <row r="5" spans="1:18" s="124" customFormat="1" ht="18.75">
      <c r="A5" s="121">
        <v>1</v>
      </c>
      <c r="B5" s="117" t="s">
        <v>76</v>
      </c>
      <c r="C5" s="117"/>
      <c r="D5" s="117"/>
      <c r="E5" s="117"/>
      <c r="F5" s="117"/>
      <c r="G5" s="122"/>
      <c r="H5" s="122"/>
      <c r="I5" s="122"/>
      <c r="J5" s="122"/>
      <c r="K5" s="122"/>
      <c r="L5" s="122"/>
      <c r="M5" s="122"/>
      <c r="N5" s="122"/>
      <c r="O5" s="122"/>
      <c r="P5" s="122"/>
      <c r="Q5" s="122"/>
      <c r="R5" s="123"/>
    </row>
    <row r="6" spans="1:18" s="124" customFormat="1" ht="18.75">
      <c r="A6" s="121">
        <v>2</v>
      </c>
      <c r="B6" s="117" t="s">
        <v>77</v>
      </c>
      <c r="C6" s="117"/>
      <c r="D6" s="117"/>
      <c r="E6" s="117"/>
      <c r="F6" s="117"/>
      <c r="G6" s="122"/>
      <c r="H6" s="122"/>
      <c r="I6" s="122"/>
      <c r="J6" s="122"/>
      <c r="K6" s="122"/>
      <c r="L6" s="122"/>
      <c r="M6" s="122"/>
      <c r="N6" s="122"/>
      <c r="O6" s="122"/>
      <c r="P6" s="122"/>
      <c r="Q6" s="122"/>
      <c r="R6" s="123"/>
    </row>
    <row r="7" spans="1:18" s="124" customFormat="1" ht="18.75">
      <c r="A7" s="121"/>
      <c r="B7" s="117" t="s">
        <v>78</v>
      </c>
      <c r="C7" s="117"/>
      <c r="D7" s="117"/>
      <c r="E7" s="117"/>
      <c r="F7" s="117"/>
      <c r="G7" s="122"/>
      <c r="H7" s="122"/>
      <c r="I7" s="122"/>
      <c r="J7" s="122"/>
      <c r="K7" s="122"/>
      <c r="L7" s="122"/>
      <c r="M7" s="122"/>
      <c r="N7" s="122"/>
      <c r="O7" s="122"/>
      <c r="P7" s="122"/>
      <c r="Q7" s="122"/>
      <c r="R7" s="123"/>
    </row>
    <row r="8" spans="1:18" s="124" customFormat="1" ht="18.75">
      <c r="A8" s="121"/>
      <c r="B8" s="117"/>
      <c r="C8" s="117"/>
      <c r="D8" s="117"/>
      <c r="E8" s="117"/>
      <c r="F8" s="117"/>
      <c r="G8" s="122"/>
      <c r="H8" s="122"/>
      <c r="I8" s="122"/>
      <c r="J8" s="122"/>
      <c r="K8" s="122"/>
      <c r="L8" s="122"/>
      <c r="M8" s="122"/>
      <c r="N8" s="122"/>
      <c r="O8" s="122"/>
      <c r="P8" s="122"/>
      <c r="Q8" s="122"/>
      <c r="R8" s="123"/>
    </row>
    <row r="9" spans="1:18" s="125" customFormat="1" ht="15.75">
      <c r="G9" s="126"/>
      <c r="H9" s="126"/>
      <c r="I9" s="126"/>
      <c r="J9" s="126"/>
      <c r="K9" s="126"/>
      <c r="L9" s="126"/>
      <c r="M9" s="126"/>
      <c r="N9" s="126"/>
      <c r="O9" s="126"/>
      <c r="P9" s="126"/>
      <c r="Q9" s="126"/>
      <c r="R9" s="127"/>
    </row>
    <row r="10" spans="1:18" s="125" customFormat="1" ht="15.75">
      <c r="G10" s="126"/>
      <c r="H10" s="126"/>
      <c r="I10" s="126"/>
      <c r="J10" s="126"/>
      <c r="K10" s="126"/>
      <c r="L10" s="126"/>
      <c r="M10" s="126"/>
      <c r="N10" s="126"/>
      <c r="O10" s="126"/>
      <c r="P10" s="126"/>
      <c r="Q10" s="126"/>
      <c r="R10" s="127"/>
    </row>
    <row r="11" spans="1:18" s="125" customFormat="1" ht="15.75">
      <c r="G11" s="126"/>
      <c r="H11" s="126"/>
      <c r="I11" s="126"/>
      <c r="J11" s="126"/>
      <c r="K11" s="126"/>
      <c r="L11" s="126"/>
      <c r="M11" s="126"/>
      <c r="N11" s="126"/>
      <c r="O11" s="126"/>
      <c r="P11" s="126"/>
      <c r="Q11" s="126"/>
      <c r="R11" s="127"/>
    </row>
    <row r="12" spans="1:18" s="125" customFormat="1" ht="15.75">
      <c r="G12" s="126"/>
      <c r="H12" s="126"/>
      <c r="I12" s="126"/>
      <c r="J12" s="126"/>
      <c r="K12" s="126"/>
      <c r="L12" s="126"/>
      <c r="M12" s="126"/>
      <c r="N12" s="126"/>
      <c r="O12" s="126"/>
      <c r="P12" s="126"/>
      <c r="Q12" s="126"/>
      <c r="R12" s="127"/>
    </row>
    <row r="13" spans="1:18" s="125" customFormat="1" ht="15.75">
      <c r="G13" s="126"/>
      <c r="H13" s="126"/>
      <c r="I13" s="126"/>
      <c r="J13" s="126"/>
      <c r="K13" s="126"/>
      <c r="L13" s="126"/>
      <c r="M13" s="126"/>
      <c r="N13" s="126"/>
      <c r="O13" s="126"/>
      <c r="P13" s="126"/>
      <c r="Q13" s="126"/>
      <c r="R13" s="127"/>
    </row>
    <row r="14" spans="1:18" s="125" customFormat="1" ht="15.75">
      <c r="G14" s="126"/>
      <c r="H14" s="126"/>
      <c r="I14" s="126"/>
      <c r="J14" s="126"/>
      <c r="K14" s="126"/>
      <c r="L14" s="126"/>
      <c r="M14" s="126"/>
      <c r="N14" s="126"/>
      <c r="O14" s="126"/>
      <c r="P14" s="126"/>
      <c r="Q14" s="126"/>
      <c r="R14" s="127"/>
    </row>
    <row r="15" spans="1:18" s="125" customFormat="1" ht="15.75">
      <c r="G15" s="126"/>
      <c r="H15" s="126"/>
      <c r="I15" s="126"/>
      <c r="J15" s="126"/>
      <c r="K15" s="126"/>
      <c r="L15" s="126"/>
      <c r="M15" s="126"/>
      <c r="N15" s="126"/>
      <c r="O15" s="126"/>
      <c r="P15" s="126"/>
      <c r="Q15" s="126"/>
      <c r="R15" s="127"/>
    </row>
    <row r="16" spans="1:18" s="125" customFormat="1" ht="15.75">
      <c r="G16" s="126"/>
      <c r="H16" s="126"/>
      <c r="I16" s="126"/>
      <c r="J16" s="126"/>
      <c r="K16" s="126"/>
      <c r="L16" s="126"/>
      <c r="M16" s="126"/>
      <c r="N16" s="126"/>
      <c r="O16" s="126"/>
      <c r="P16" s="126"/>
      <c r="Q16" s="126"/>
      <c r="R16" s="127"/>
    </row>
    <row r="17" spans="7:18" s="125" customFormat="1" ht="15.75">
      <c r="G17" s="126"/>
      <c r="H17" s="126"/>
      <c r="I17" s="126"/>
      <c r="J17" s="126"/>
      <c r="K17" s="126"/>
      <c r="L17" s="126"/>
      <c r="M17" s="126"/>
      <c r="N17" s="126"/>
      <c r="O17" s="126"/>
      <c r="P17" s="126"/>
      <c r="Q17" s="126"/>
      <c r="R17" s="127"/>
    </row>
    <row r="18" spans="7:18" s="130" customFormat="1" ht="14.25">
      <c r="G18" s="128"/>
      <c r="H18" s="128"/>
      <c r="I18" s="128"/>
      <c r="J18" s="128"/>
      <c r="K18" s="128"/>
      <c r="L18" s="128"/>
      <c r="M18" s="128"/>
      <c r="N18" s="128"/>
      <c r="O18" s="128"/>
      <c r="P18" s="128"/>
      <c r="Q18" s="128"/>
      <c r="R18" s="129"/>
    </row>
    <row r="19" spans="7:18" s="130" customFormat="1" ht="14.25">
      <c r="G19" s="128"/>
      <c r="H19" s="128"/>
      <c r="I19" s="128"/>
      <c r="J19" s="128"/>
      <c r="K19" s="128"/>
      <c r="L19" s="128"/>
      <c r="M19" s="128"/>
      <c r="N19" s="128"/>
      <c r="O19" s="128"/>
      <c r="P19" s="128"/>
      <c r="Q19" s="128"/>
      <c r="R19" s="129"/>
    </row>
    <row r="20" spans="7:18" s="130" customFormat="1" ht="14.25">
      <c r="G20" s="128"/>
      <c r="H20" s="128"/>
      <c r="I20" s="128"/>
      <c r="J20" s="128"/>
      <c r="K20" s="128"/>
      <c r="L20" s="128"/>
      <c r="M20" s="128"/>
      <c r="N20" s="128"/>
      <c r="O20" s="128"/>
      <c r="P20" s="128"/>
      <c r="Q20" s="128"/>
      <c r="R20" s="129"/>
    </row>
    <row r="21" spans="7:18" s="130" customFormat="1" ht="14.25">
      <c r="G21" s="128"/>
      <c r="H21" s="128"/>
      <c r="I21" s="128"/>
      <c r="J21" s="128"/>
      <c r="K21" s="128"/>
      <c r="L21" s="128"/>
      <c r="M21" s="128"/>
      <c r="N21" s="128"/>
      <c r="O21" s="128"/>
      <c r="P21" s="128"/>
      <c r="Q21" s="128"/>
      <c r="R21" s="129"/>
    </row>
    <row r="22" spans="7:18" s="130" customFormat="1" ht="14.25">
      <c r="G22" s="128"/>
      <c r="H22" s="128"/>
      <c r="I22" s="128"/>
      <c r="J22" s="128"/>
      <c r="K22" s="128"/>
      <c r="L22" s="128"/>
      <c r="M22" s="128"/>
      <c r="N22" s="128"/>
      <c r="O22" s="128"/>
      <c r="P22" s="128"/>
      <c r="Q22" s="128"/>
      <c r="R22" s="129"/>
    </row>
  </sheetData>
  <sheetProtection selectLockedCells="1" selectUnlockedCells="1"/>
  <autoFilter ref="A1:V2"/>
  <phoneticPr fontId="14" type="noConversion"/>
  <pageMargins left="0.70866141732283472" right="0.70866141732283472" top="0.74803149606299213" bottom="0.74803149606299213" header="0.31496062992125984" footer="0.31496062992125984"/>
  <pageSetup paperSize="9" scale="3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9938001D54BB478AEE31600B6C390C" ma:contentTypeVersion="570" ma:contentTypeDescription="新建文档。" ma:contentTypeScope="" ma:versionID="06089aae8f4c1710afbea207916fc282">
  <xsd:schema xmlns:xsd="http://www.w3.org/2001/XMLSchema" xmlns:xs="http://www.w3.org/2001/XMLSchema" xmlns:p="http://schemas.microsoft.com/office/2006/metadata/properties" xmlns:ns2="eb9a734e-1f48-4066-80f1-ffce44e7266e" xmlns:ns3="a5252c03-436d-443d-9623-35b6b1750146" xmlns:ns4="d4f7f636-57ce-4b6c-804a-20cdd9632755" targetNamespace="http://schemas.microsoft.com/office/2006/metadata/properties" ma:root="true" ma:fieldsID="4464c980b843ef3cac743c1b3ca01e8c" ns2:_="" ns3:_="" ns4:_="">
    <xsd:import namespace="eb9a734e-1f48-4066-80f1-ffce44e7266e"/>
    <xsd:import namespace="a5252c03-436d-443d-9623-35b6b1750146"/>
    <xsd:import namespace="d4f7f636-57ce-4b6c-804a-20cdd9632755"/>
    <xsd:element name="properties">
      <xsd:complexType>
        <xsd:sequence>
          <xsd:element name="documentManagement">
            <xsd:complexType>
              <xsd:all>
                <xsd:element ref="ns2:SharedWithUsers" minOccurs="0"/>
                <xsd:element ref="ns2:SharedWithDetails" minOccurs="0"/>
                <xsd:element ref="ns3:_dlc_DocId" minOccurs="0"/>
                <xsd:element ref="ns3:_dlc_DocIdUrl" minOccurs="0"/>
                <xsd:element ref="ns3:_dlc_DocIdPersistId"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element ref="ns4:MediaLengthInSeconds" minOccurs="0"/>
                <xsd:element ref="ns4: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9a734e-1f48-4066-80f1-ffce44e7266e" elementFormDefault="qualified">
    <xsd:import namespace="http://schemas.microsoft.com/office/2006/documentManagement/types"/>
    <xsd:import namespace="http://schemas.microsoft.com/office/infopath/2007/PartnerControls"/>
    <xsd:element name="SharedWithUsers" ma:index="8" nillable="true" ma:displayName="共享对象:"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享对象详细信息"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252c03-436d-443d-9623-35b6b1750146"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TaxCatchAll" ma:index="26" nillable="true" ma:displayName="Taxonomy Catch All Column" ma:hidden="true" ma:list="{509ab834-3fc2-40ea-9ee2-3d75d233dd1c}" ma:internalName="TaxCatchAll" ma:showField="CatchAllData" ma:web="a5252c03-436d-443d-9623-35b6b175014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4f7f636-57ce-4b6c-804a-20cdd9632755"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Image Tags" ma:readOnly="false" ma:fieldId="{5cf76f15-5ced-4ddc-b409-7134ff3c332f}" ma:taxonomyMulti="true" ma:sspId="a911449f-327d-4edd-9340-e34d02be6c65"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5252c03-436d-443d-9623-35b6b1750146">EYQKJF6MWWUA-347277308-221356</_dlc_DocId>
    <_dlc_DocIdUrl xmlns="a5252c03-436d-443d-9623-35b6b1750146">
      <Url>https://technionchina.sharepoint.com/sites/Files/_layouts/15/DocIdRedir.aspx?ID=EYQKJF6MWWUA-347277308-221356</Url>
      <Description>EYQKJF6MWWUA-347277308-221356</Description>
    </_dlc_DocIdUrl>
    <lcf76f155ced4ddcb4097134ff3c332f xmlns="d4f7f636-57ce-4b6c-804a-20cdd9632755">
      <Terms xmlns="http://schemas.microsoft.com/office/infopath/2007/PartnerControls"/>
    </lcf76f155ced4ddcb4097134ff3c332f>
    <TaxCatchAll xmlns="a5252c03-436d-443d-9623-35b6b1750146" xsi:nil="true"/>
  </documentManagement>
</p:properties>
</file>

<file path=customXml/itemProps1.xml><?xml version="1.0" encoding="utf-8"?>
<ds:datastoreItem xmlns:ds="http://schemas.openxmlformats.org/officeDocument/2006/customXml" ds:itemID="{987EE6FF-6390-4D52-B3CE-5A5E4B04B0CE}"/>
</file>

<file path=customXml/itemProps2.xml><?xml version="1.0" encoding="utf-8"?>
<ds:datastoreItem xmlns:ds="http://schemas.openxmlformats.org/officeDocument/2006/customXml" ds:itemID="{0089BD97-2F9B-41B0-9B0A-23BD798CA66D}"/>
</file>

<file path=customXml/itemProps3.xml><?xml version="1.0" encoding="utf-8"?>
<ds:datastoreItem xmlns:ds="http://schemas.openxmlformats.org/officeDocument/2006/customXml" ds:itemID="{9A4BFAF5-F158-4C4C-93EA-B303864069AC}"/>
</file>

<file path=customXml/itemProps4.xml><?xml version="1.0" encoding="utf-8"?>
<ds:datastoreItem xmlns:ds="http://schemas.openxmlformats.org/officeDocument/2006/customXml" ds:itemID="{B4B44E56-46AD-4255-B95D-08E0EC0F28B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Post Doc</vt:lpstr>
      <vt:lpstr>Salary structure</vt:lpstr>
      <vt:lpstr>salary calculation (Chinese)</vt:lpstr>
      <vt:lpstr>salary calculation (Foreigner)</vt:lpstr>
      <vt:lpstr>'salary calculation (Foreigner)'!Print_Area</vt:lpstr>
      <vt:lpstr>'salary calculation (Chinese)'!Print_Titles</vt:lpstr>
      <vt:lpstr>'salary calculation (Foreigner)'!Print_Titles</vt:lpstr>
    </vt:vector>
  </TitlesOfParts>
  <Company>GTIIT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 DING</dc:creator>
  <cp:lastModifiedBy>Shutong ZHANG</cp:lastModifiedBy>
  <cp:lastPrinted>2019-01-23T07:28:38Z</cp:lastPrinted>
  <dcterms:created xsi:type="dcterms:W3CDTF">2018-05-09T03:56:51Z</dcterms:created>
  <dcterms:modified xsi:type="dcterms:W3CDTF">2021-08-04T03:52:16Z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0x010100AB9938001D54BB478AEE31600B6C390C</vt:lpwstr>
  </property>
  <property fmtid="{D5CDD505-2E9C-101B-9397-08002B2CF9AE}" pid="3" name="_dlc_DocIdItemGuid">
    <vt:lpwstr>e066a091-cc12-4aa5-90da-2087d935d4e6</vt:lpwstr>
  </property>
</Properties>
</file>